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icesetaorgza-my.sharepoint.com/personal/riaj_serviceseta_org_za/Documents/RiaJ/Documents/Mandatory Grants 2026-27/Communication/Emails/"/>
    </mc:Choice>
  </mc:AlternateContent>
  <xr:revisionPtr revIDLastSave="2" documentId="14_{BF3974AE-BED0-4B0D-9780-B2EBA4E0704E}" xr6:coauthVersionLast="47" xr6:coauthVersionMax="47" xr10:uidLastSave="{7CFF1530-9DFC-4DF6-8F83-32A94D36CDD5}"/>
  <bookViews>
    <workbookView xWindow="-110" yWindow="-110" windowWidth="19420" windowHeight="10300" activeTab="1" xr2:uid="{937B83B3-3236-43B5-A3C1-380A56B2CF0F}"/>
  </bookViews>
  <sheets>
    <sheet name="Employees" sheetId="1" r:id="rId1"/>
    <sheet name="Training Interventions" sheetId="2" r:id="rId2"/>
    <sheet name="Training Complete and planned" sheetId="3" r:id="rId3"/>
  </sheets>
  <definedNames>
    <definedName name="_xlnm._FilterDatabase" localSheetId="2" hidden="1">'Training Complete and planned'!$A$8:$K$9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C28" i="3"/>
  <c r="C24" i="3"/>
  <c r="C25" i="3"/>
  <c r="C26" i="3"/>
  <c r="C27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20" i="2"/>
  <c r="G11" i="1"/>
  <c r="F9" i="3" l="1"/>
  <c r="E9" i="3"/>
  <c r="C9" i="3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Ria Jordaan</author>
  </authors>
  <commentList>
    <comment ref="B3" authorId="0" shapeId="0" xr:uid="{0B66068E-A3CE-4995-952B-28ACBC48EA23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Each intervention must have a unique number, remember to separate between WSP and ATR </t>
        </r>
      </text>
    </comment>
    <comment ref="C3" authorId="0" shapeId="0" xr:uid="{61E7D3DE-1DEF-4301-B245-B7F4BC0FB0C2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Each intervention must have a unique number, remember to separate between WSP and ATR </t>
        </r>
      </text>
    </comment>
    <comment ref="E18" authorId="0" shapeId="0" xr:uid="{BE562869-0D02-4616-AA30-56350FEF33DE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Undefined to be used for non-PIVOTAL learning interventions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Ria Jordaan</author>
  </authors>
  <commentList>
    <comment ref="A1" authorId="0" shapeId="0" xr:uid="{ADDF8B66-F719-4CC0-8C97-10FD0F4FDB18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Must match the applicant company SDL number</t>
        </r>
      </text>
    </comment>
    <comment ref="H1" authorId="0" shapeId="0" xr:uid="{75B4F544-37FF-4E27-9A45-345667F09F10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ATR:</t>
        </r>
        <r>
          <rPr>
            <sz val="9"/>
            <color indexed="81"/>
            <rFont val="Tahoma"/>
            <family val="2"/>
          </rPr>
          <t xml:space="preserve"> Training concluded in ATR period
</t>
        </r>
        <r>
          <rPr>
            <b/>
            <sz val="9"/>
            <color indexed="81"/>
            <rFont val="Tahoma"/>
            <family val="2"/>
          </rPr>
          <t xml:space="preserve">Enrolled: </t>
        </r>
        <r>
          <rPr>
            <sz val="9"/>
            <color indexed="81"/>
            <rFont val="Tahoma"/>
            <family val="2"/>
          </rPr>
          <t xml:space="preserve">Multiple year training rolling not yet finished
</t>
        </r>
        <r>
          <rPr>
            <b/>
            <sz val="9"/>
            <color indexed="81"/>
            <rFont val="Tahoma"/>
            <family val="2"/>
          </rPr>
          <t xml:space="preserve">WSP: </t>
        </r>
        <r>
          <rPr>
            <sz val="9"/>
            <color indexed="81"/>
            <rFont val="Tahoma"/>
            <family val="2"/>
          </rPr>
          <t>Training to start in the next year</t>
        </r>
      </text>
    </comment>
    <comment ref="K1" authorId="0" shapeId="0" xr:uid="{6BFB91C2-1219-48AB-9B9F-0DC9A9451078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Employed persons by the applicant company</t>
        </r>
      </text>
    </comment>
    <comment ref="G2" authorId="0" shapeId="0" xr:uid="{8D14D1B9-5409-4FAD-A751-59EF772D17B1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Multiple year training but did occur within ATR Period
</t>
        </r>
        <r>
          <rPr>
            <b/>
            <sz val="9"/>
            <color indexed="81"/>
            <rFont val="Tahoma"/>
            <family val="2"/>
          </rPr>
          <t>NOTE: FOR MUTLIPLE YEAR TRAINING THAT FALLS IN THE ATR AND WSP PERIOD THE INTERVENTIONS WILL HAVE TO BE CAPTURED TWICE, ONCE AS AN ATR (ENROLLED) AND ONCE AS A WSP (PLANNED)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D384D175-B9E9-45D8-A3A9-5279D1E8C1E8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Unemployed learners employed for training purposes where the applicant company was the lead/host employer </t>
        </r>
      </text>
    </comment>
    <comment ref="G3" authorId="0" shapeId="0" xr:uid="{4ACB2447-B3CC-417D-9E93-6A2324F17FEB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Training not yet started or multiple year training started in previous year and planned to continue in the next year
</t>
        </r>
        <r>
          <rPr>
            <b/>
            <sz val="9"/>
            <color indexed="81"/>
            <rFont val="Tahoma"/>
            <family val="2"/>
          </rPr>
          <t>NOTE: FOR MUTLIPLE YEAR TRAINING THAT FALLS IN THE ATR AND WSP PERIOD THE INTERVENTIONS WILL HAVE TO BE CAPTURED TWICE, ONCE AS AN ATR (ENROLLED) AND ONCE AS A WSP (PLANNED)</t>
        </r>
      </text>
    </comment>
    <comment ref="G9" authorId="0" shapeId="0" xr:uid="{90AB1DC3-3E05-4836-9430-0F4743672DED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Multiple year training but did occur within ATR Period
</t>
        </r>
        <r>
          <rPr>
            <b/>
            <sz val="9"/>
            <color indexed="81"/>
            <rFont val="Tahoma"/>
            <family val="2"/>
          </rPr>
          <t>NOTE: FOR MUTLIPLE YEAR TRAINING THAT FALLS IN THE ATR AND WSP PERIOD THE INTERVENTIONS WILL HAVE TO BE CAPTURED TWICE, ONCE AS AN ATR (ENROLLED) AND ONCE AS A WSP (PLANNED)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DCC0EDD8-BB62-4AC5-BED9-433DBDC0BE38}">
      <text>
        <r>
          <rPr>
            <b/>
            <sz val="9"/>
            <color indexed="81"/>
            <rFont val="Tahoma"/>
            <family val="2"/>
          </rPr>
          <t>Ria Jordaan:</t>
        </r>
        <r>
          <rPr>
            <sz val="9"/>
            <color indexed="81"/>
            <rFont val="Tahoma"/>
            <family val="2"/>
          </rPr>
          <t xml:space="preserve">
Employed persons by the applicant company</t>
        </r>
      </text>
    </comment>
  </commentList>
</comments>
</file>

<file path=xl/sharedStrings.xml><?xml version="1.0" encoding="utf-8"?>
<sst xmlns="http://schemas.openxmlformats.org/spreadsheetml/2006/main" count="185" uniqueCount="139">
  <si>
    <t>*Companies SDL number</t>
  </si>
  <si>
    <t>*Text Field</t>
  </si>
  <si>
    <t>Other</t>
  </si>
  <si>
    <t>Formula (=19&amp;mid(C11,1,2)&amp;"/"&amp;mid(C11,3,2)&amp;"/"&amp;mid(C11,5,2)</t>
  </si>
  <si>
    <t>Male</t>
  </si>
  <si>
    <t>African</t>
  </si>
  <si>
    <t>Emotional (behav/psych)</t>
  </si>
  <si>
    <t>Dual (SA plus other)</t>
  </si>
  <si>
    <t>*See OFO, Municipality, Qualification and ETQA Spreadsheet</t>
  </si>
  <si>
    <t>Temporary</t>
  </si>
  <si>
    <t>Employed</t>
  </si>
  <si>
    <t>*See OFO (2013), Municipality, Qualification and ETQA Spreadsheet</t>
  </si>
  <si>
    <t>National ID</t>
  </si>
  <si>
    <t>Female</t>
  </si>
  <si>
    <t>Coloured</t>
  </si>
  <si>
    <t>Sight (even with glasses)</t>
  </si>
  <si>
    <t>Permanent</t>
  </si>
  <si>
    <t>Terminated</t>
  </si>
  <si>
    <t>Passport Number</t>
  </si>
  <si>
    <t>Indian</t>
  </si>
  <si>
    <t>Hearing (even with h. aid)</t>
  </si>
  <si>
    <t>Permanent Resident</t>
  </si>
  <si>
    <t>TES Assignees</t>
  </si>
  <si>
    <t>Unemployed</t>
  </si>
  <si>
    <t>Unknown</t>
  </si>
  <si>
    <t>Communication(talk/listen)</t>
  </si>
  <si>
    <t>South Africa</t>
  </si>
  <si>
    <t>N/A</t>
  </si>
  <si>
    <t>Work Permit Number</t>
  </si>
  <si>
    <t>White</t>
  </si>
  <si>
    <t>Physical (move/stand etc)</t>
  </si>
  <si>
    <t>Intellectual (learn etc)</t>
  </si>
  <si>
    <t>Multiple</t>
  </si>
  <si>
    <t>Disabled but unspecified</t>
  </si>
  <si>
    <t>None</t>
  </si>
  <si>
    <t>SDL Number</t>
  </si>
  <si>
    <t>Employee No</t>
  </si>
  <si>
    <t>Employee's ID</t>
  </si>
  <si>
    <t>ID Type</t>
  </si>
  <si>
    <t>First Name</t>
  </si>
  <si>
    <t>Last Name</t>
  </si>
  <si>
    <t>Date of Birth(mm/dd/yyyy)</t>
  </si>
  <si>
    <t>Gender</t>
  </si>
  <si>
    <t>Equity</t>
  </si>
  <si>
    <t>Disability</t>
  </si>
  <si>
    <t>Citizenship</t>
  </si>
  <si>
    <t>Municipality</t>
  </si>
  <si>
    <t>Highest Qual Title</t>
  </si>
  <si>
    <t>Highest Qual Type</t>
  </si>
  <si>
    <t>Employment Type</t>
  </si>
  <si>
    <t>Employment Status</t>
  </si>
  <si>
    <t>Job Title</t>
  </si>
  <si>
    <t>OFO Code</t>
  </si>
  <si>
    <t>Achieved</t>
  </si>
  <si>
    <t>Institution-based theoretical instruction alone – formally assessed by the institution</t>
  </si>
  <si>
    <t>ABET Band 1</t>
  </si>
  <si>
    <t>Entry Level</t>
  </si>
  <si>
    <t>Yes</t>
  </si>
  <si>
    <t>*Text Field (Mandatory for all PIVOTAL learning Programmes)</t>
  </si>
  <si>
    <t>Enrolled</t>
  </si>
  <si>
    <t>Institution-based theoretical instruction and some practical learning with an employer or in a simulated work environment – formally assessed through the institution</t>
  </si>
  <si>
    <t>ABET Band 2</t>
  </si>
  <si>
    <t>Intermediate Level</t>
  </si>
  <si>
    <t>Total cost per learning programme</t>
  </si>
  <si>
    <t>No</t>
  </si>
  <si>
    <t>Planned</t>
  </si>
  <si>
    <t>Recognised or registered structured experiential learning in the workplace that is required after the achievement of a qualification – formally assessed by a statutory occupational or professional body</t>
  </si>
  <si>
    <t>ABET Band 3</t>
  </si>
  <si>
    <t>Advanced Level</t>
  </si>
  <si>
    <t>Occupationally-directed instructional and work-based learning programme that requires a formal contract – formally assessed by an accredited body</t>
  </si>
  <si>
    <t>ABET Band 4</t>
  </si>
  <si>
    <t>Occupationally-directed instructional and work-based learning programme that does not require a formal contract – formally assessed by an accredited body</t>
  </si>
  <si>
    <t>Below NQF Level 1</t>
  </si>
  <si>
    <t>Occupationally-directed instructional programmes – not usually formally assessed</t>
  </si>
  <si>
    <t>NQF Level 1</t>
  </si>
  <si>
    <t>Work-based only – not usually formally trained or assessed</t>
  </si>
  <si>
    <t>NQF Level 10</t>
  </si>
  <si>
    <t>NQF Level 2</t>
  </si>
  <si>
    <t>NQF Level 3</t>
  </si>
  <si>
    <t>NQF Level 4</t>
  </si>
  <si>
    <t>NQF Level 5</t>
  </si>
  <si>
    <t>NQF Level 6</t>
  </si>
  <si>
    <t>NQF Level 7</t>
  </si>
  <si>
    <t>NQF Level 8</t>
  </si>
  <si>
    <t>NQF Level 9</t>
  </si>
  <si>
    <t>Undefined</t>
  </si>
  <si>
    <t>Intervention Number</t>
  </si>
  <si>
    <t>Employee Intervention Status</t>
  </si>
  <si>
    <t>Intervention Title</t>
  </si>
  <si>
    <t>Intervention Type</t>
  </si>
  <si>
    <t>Band Level</t>
  </si>
  <si>
    <t>Intervention Level</t>
  </si>
  <si>
    <t>Intervention Cost</t>
  </si>
  <si>
    <t>PIVOTAL</t>
  </si>
  <si>
    <t>External</t>
  </si>
  <si>
    <t>SAQA ID</t>
  </si>
  <si>
    <t>Provider Name</t>
  </si>
  <si>
    <t>ETQA</t>
  </si>
  <si>
    <t>Accreditation Number</t>
  </si>
  <si>
    <t>Companies SDL number</t>
  </si>
  <si>
    <t>Text Field</t>
  </si>
  <si>
    <t>Insert relevant SETA/ETQE</t>
  </si>
  <si>
    <t>Section 18.1</t>
  </si>
  <si>
    <t>Recognition of Prior Learning</t>
  </si>
  <si>
    <t>Section 18.2</t>
  </si>
  <si>
    <t>Distance Learning</t>
  </si>
  <si>
    <t>Face to Face Instruction</t>
  </si>
  <si>
    <t>Work Place Learning</t>
  </si>
  <si>
    <t>Mixed Mode</t>
  </si>
  <si>
    <t>Self-study</t>
  </si>
  <si>
    <t>Employee ID</t>
  </si>
  <si>
    <t>Employee Name</t>
  </si>
  <si>
    <t>Start Date (yyyy/mm/dd)</t>
  </si>
  <si>
    <t>End Date (yyyy/mm/dd)</t>
  </si>
  <si>
    <t>Learning Mode</t>
  </si>
  <si>
    <t>Appointment Section</t>
  </si>
  <si>
    <t>Take from Intervention No. on Training Intervention page</t>
  </si>
  <si>
    <t>System will generate</t>
  </si>
  <si>
    <t>Take from Employee No. on Employees page</t>
  </si>
  <si>
    <t>City of Johannesburg</t>
  </si>
  <si>
    <t xml:space="preserve">Matric </t>
  </si>
  <si>
    <t>Std 10/ Grade 12</t>
  </si>
  <si>
    <t>Clerk Gr2</t>
  </si>
  <si>
    <t>411101 - General Clerk</t>
  </si>
  <si>
    <t>National Certificate: Project Management</t>
  </si>
  <si>
    <t>Will Apply for Discretionary Grant?</t>
  </si>
  <si>
    <t>N</t>
  </si>
  <si>
    <t>Y</t>
  </si>
  <si>
    <t xml:space="preserve">Yes </t>
  </si>
  <si>
    <t>0103135156089</t>
  </si>
  <si>
    <t>Smith</t>
  </si>
  <si>
    <t>ATR 01</t>
  </si>
  <si>
    <t>Multiple: Various</t>
  </si>
  <si>
    <t>John</t>
  </si>
  <si>
    <t xml:space="preserve">Services SETA </t>
  </si>
  <si>
    <t>L000000000</t>
  </si>
  <si>
    <t>No. 1</t>
  </si>
  <si>
    <t>*Text Field (Mandatory)</t>
  </si>
  <si>
    <t>*See OFO, Municipality, Qualification and ETQA Spreadsheet (Mandatory)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</si>
</sst>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00000000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5E15"/>
        <bgColor indexed="64"/>
      </patternFill>
    </fill>
    <fill>
      <patternFill patternType="solid">
        <fgColor rgb="FFBEDD9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/>
    <xf numFmtId="164" fontId="4" fillId="3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wrapText="1"/>
    </xf>
    <xf numFmtId="0" fontId="8" fillId="3" borderId="0" xfId="0" applyFont="1" applyFill="1" applyAlignment="1">
      <alignment horizontal="center"/>
    </xf>
    <xf numFmtId="0" fontId="2" fillId="0" borderId="0" xfId="0" applyFont="1"/>
    <xf numFmtId="1" fontId="7" fillId="0" borderId="0" xfId="0" applyNumberFormat="1" applyFont="1"/>
    <xf numFmtId="0" fontId="1" fillId="2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4" borderId="1" xfId="0" applyFill="1" applyBorder="1"/>
    <xf numFmtId="0" fontId="3" fillId="4" borderId="1" xfId="0" applyFont="1" applyFill="1" applyBorder="1"/>
    <xf numFmtId="0" fontId="1" fillId="4" borderId="1" xfId="0" applyFont="1" applyFill="1" applyBorder="1"/>
    <xf numFmtId="165" fontId="3" fillId="4" borderId="1" xfId="0" applyNumberFormat="1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Protection="1">
      <protection locked="0"/>
    </xf>
    <xf numFmtId="0" fontId="7" fillId="4" borderId="1" xfId="0" applyFont="1" applyFill="1" applyBorder="1"/>
    <xf numFmtId="1" fontId="3" fillId="4" borderId="1" xfId="0" quotePrefix="1" applyNumberFormat="1" applyFont="1" applyFill="1" applyBorder="1" applyProtection="1">
      <protection locked="0"/>
    </xf>
    <xf numFmtId="164" fontId="3" fillId="4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EDD95"/>
      <color rgb="FFDD5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D330-7027-4495-84C6-A555B691C2A5}">
  <dimension ref="A1:R31"/>
  <sheetViews>
    <sheetView zoomScaleNormal="100" workbookViewId="0">
      <selection activeCell="F5" sqref="F5"/>
    </sheetView>
  </sheetViews>
  <sheetFormatPr defaultColWidth="8.81640625" defaultRowHeight="12.5" x14ac:dyDescent="0.25"/>
  <cols>
    <col min="1" max="1" width="11.81640625" style="1" bestFit="1" customWidth="1"/>
    <col min="2" max="2" width="12.26953125" style="1" bestFit="1" customWidth="1"/>
    <col min="3" max="3" width="16.453125" style="1" customWidth="1"/>
    <col min="4" max="4" width="19.453125" style="1" customWidth="1"/>
    <col min="5" max="5" width="18" style="1" bestFit="1" customWidth="1"/>
    <col min="6" max="6" width="10.81640625" style="1" bestFit="1" customWidth="1"/>
    <col min="7" max="7" width="27.81640625" style="1" bestFit="1" customWidth="1"/>
    <col min="8" max="8" width="7.26953125" style="1" bestFit="1" customWidth="1"/>
    <col min="9" max="9" width="8.1796875" style="1" bestFit="1" customWidth="1"/>
    <col min="10" max="10" width="23.54296875" style="1" customWidth="1"/>
    <col min="11" max="11" width="16.81640625" style="1" bestFit="1" customWidth="1"/>
    <col min="12" max="12" width="24.7265625" style="1" bestFit="1" customWidth="1"/>
    <col min="13" max="13" width="16" style="1" bestFit="1" customWidth="1"/>
    <col min="14" max="14" width="19.7265625" style="1" bestFit="1" customWidth="1"/>
    <col min="15" max="15" width="16.453125" style="1" bestFit="1" customWidth="1"/>
    <col min="16" max="16" width="17.7265625" style="1" bestFit="1" customWidth="1"/>
    <col min="17" max="17" width="33.453125" style="1" customWidth="1"/>
    <col min="18" max="18" width="34.1796875" style="1" bestFit="1" customWidth="1"/>
    <col min="19" max="16384" width="8.81640625" style="1"/>
  </cols>
  <sheetData>
    <row r="1" spans="1:18" ht="62.5" x14ac:dyDescent="0.25">
      <c r="A1" s="6" t="s">
        <v>0</v>
      </c>
      <c r="B1" s="7" t="s">
        <v>1</v>
      </c>
      <c r="C1" s="8" t="s">
        <v>1</v>
      </c>
      <c r="D1" s="7" t="s">
        <v>2</v>
      </c>
      <c r="E1" s="7" t="s">
        <v>1</v>
      </c>
      <c r="F1" s="7" t="s">
        <v>1</v>
      </c>
      <c r="G1" s="9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6" t="s">
        <v>8</v>
      </c>
      <c r="M1" s="16" t="s">
        <v>137</v>
      </c>
      <c r="N1" s="16" t="s">
        <v>138</v>
      </c>
      <c r="O1" s="7" t="s">
        <v>9</v>
      </c>
      <c r="P1" s="7" t="s">
        <v>10</v>
      </c>
      <c r="Q1" s="7" t="s">
        <v>1</v>
      </c>
      <c r="R1" s="6" t="s">
        <v>11</v>
      </c>
    </row>
    <row r="2" spans="1:18" x14ac:dyDescent="0.25">
      <c r="A2" s="7"/>
      <c r="B2" s="7"/>
      <c r="C2" s="8"/>
      <c r="D2" s="7" t="s">
        <v>12</v>
      </c>
      <c r="E2" s="7"/>
      <c r="F2" s="7"/>
      <c r="G2" s="10"/>
      <c r="H2" s="7" t="s">
        <v>13</v>
      </c>
      <c r="I2" s="7" t="s">
        <v>14</v>
      </c>
      <c r="J2" s="7" t="s">
        <v>15</v>
      </c>
      <c r="K2" s="7" t="s">
        <v>2</v>
      </c>
      <c r="L2" s="7"/>
      <c r="M2" s="7"/>
      <c r="N2" s="7"/>
      <c r="O2" s="7" t="s">
        <v>16</v>
      </c>
      <c r="P2" s="7" t="s">
        <v>17</v>
      </c>
      <c r="Q2" s="7"/>
      <c r="R2" s="7"/>
    </row>
    <row r="3" spans="1:18" x14ac:dyDescent="0.25">
      <c r="A3" s="7"/>
      <c r="B3" s="7"/>
      <c r="C3" s="8"/>
      <c r="D3" s="7" t="s">
        <v>18</v>
      </c>
      <c r="E3" s="7"/>
      <c r="F3" s="7"/>
      <c r="G3" s="10"/>
      <c r="H3" s="7"/>
      <c r="I3" s="7" t="s">
        <v>19</v>
      </c>
      <c r="J3" s="7" t="s">
        <v>20</v>
      </c>
      <c r="K3" s="7" t="s">
        <v>21</v>
      </c>
      <c r="L3" s="7"/>
      <c r="M3" s="7"/>
      <c r="N3" s="7"/>
      <c r="O3" s="7" t="s">
        <v>22</v>
      </c>
      <c r="P3" s="7" t="s">
        <v>23</v>
      </c>
      <c r="Q3" s="7"/>
      <c r="R3" s="7"/>
    </row>
    <row r="4" spans="1:18" x14ac:dyDescent="0.25">
      <c r="A4" s="7"/>
      <c r="B4" s="7"/>
      <c r="C4" s="8"/>
      <c r="D4" s="7" t="s">
        <v>24</v>
      </c>
      <c r="E4" s="7"/>
      <c r="F4" s="7"/>
      <c r="G4" s="10"/>
      <c r="H4" s="7"/>
      <c r="I4" s="7" t="s">
        <v>24</v>
      </c>
      <c r="J4" s="7" t="s">
        <v>25</v>
      </c>
      <c r="K4" s="7" t="s">
        <v>26</v>
      </c>
      <c r="L4" s="7"/>
      <c r="M4" s="7"/>
      <c r="N4" s="7"/>
      <c r="O4" s="7" t="s">
        <v>27</v>
      </c>
      <c r="P4" s="7"/>
      <c r="Q4" s="7"/>
      <c r="R4" s="7"/>
    </row>
    <row r="5" spans="1:18" x14ac:dyDescent="0.25">
      <c r="A5" s="7"/>
      <c r="B5" s="7"/>
      <c r="C5" s="8"/>
      <c r="D5" s="7" t="s">
        <v>28</v>
      </c>
      <c r="E5" s="7"/>
      <c r="F5" s="7"/>
      <c r="G5" s="10"/>
      <c r="H5" s="7"/>
      <c r="I5" s="7" t="s">
        <v>29</v>
      </c>
      <c r="J5" s="7" t="s">
        <v>30</v>
      </c>
      <c r="K5" s="7" t="s">
        <v>24</v>
      </c>
      <c r="L5" s="7"/>
      <c r="M5" s="7"/>
      <c r="N5" s="7"/>
      <c r="O5" s="7"/>
      <c r="P5" s="7"/>
      <c r="Q5" s="7"/>
      <c r="R5" s="7"/>
    </row>
    <row r="6" spans="1:18" x14ac:dyDescent="0.25">
      <c r="A6" s="7"/>
      <c r="B6" s="7"/>
      <c r="C6" s="8"/>
      <c r="D6" s="7"/>
      <c r="E6" s="7"/>
      <c r="F6" s="7"/>
      <c r="G6" s="10"/>
      <c r="H6" s="7"/>
      <c r="I6" s="7"/>
      <c r="J6" s="7" t="s">
        <v>31</v>
      </c>
      <c r="K6" s="7"/>
      <c r="L6" s="7"/>
      <c r="M6" s="7"/>
      <c r="N6" s="7"/>
      <c r="O6" s="7"/>
      <c r="P6" s="7"/>
      <c r="Q6" s="7"/>
      <c r="R6" s="7"/>
    </row>
    <row r="7" spans="1:18" x14ac:dyDescent="0.25">
      <c r="A7" s="7"/>
      <c r="B7" s="7"/>
      <c r="C7" s="8"/>
      <c r="D7" s="7"/>
      <c r="E7" s="7"/>
      <c r="F7" s="7"/>
      <c r="G7" s="10"/>
      <c r="H7" s="7"/>
      <c r="I7" s="7"/>
      <c r="J7" s="7" t="s">
        <v>32</v>
      </c>
      <c r="K7" s="7"/>
      <c r="L7" s="7"/>
      <c r="M7" s="7"/>
      <c r="N7" s="7"/>
      <c r="O7" s="7"/>
      <c r="P7" s="7"/>
      <c r="Q7" s="7"/>
      <c r="R7" s="7"/>
    </row>
    <row r="8" spans="1:18" x14ac:dyDescent="0.25">
      <c r="A8" s="7"/>
      <c r="B8" s="7"/>
      <c r="C8" s="8"/>
      <c r="D8" s="7"/>
      <c r="E8" s="7"/>
      <c r="F8" s="7"/>
      <c r="G8" s="10"/>
      <c r="H8" s="7"/>
      <c r="I8" s="7"/>
      <c r="J8" s="7" t="s">
        <v>33</v>
      </c>
      <c r="K8" s="7"/>
      <c r="L8" s="7"/>
      <c r="M8" s="7"/>
      <c r="N8" s="7"/>
      <c r="O8" s="7"/>
      <c r="P8" s="7"/>
      <c r="Q8" s="7"/>
      <c r="R8" s="7"/>
    </row>
    <row r="9" spans="1:18" x14ac:dyDescent="0.25">
      <c r="A9" s="7"/>
      <c r="B9" s="7"/>
      <c r="C9" s="8"/>
      <c r="D9" s="7"/>
      <c r="E9" s="7"/>
      <c r="F9" s="7"/>
      <c r="G9" s="10"/>
      <c r="H9" s="7"/>
      <c r="I9" s="7"/>
      <c r="J9" s="7" t="s">
        <v>34</v>
      </c>
      <c r="K9" s="7"/>
      <c r="L9" s="7"/>
      <c r="M9" s="7"/>
      <c r="N9" s="7"/>
      <c r="O9" s="7"/>
      <c r="P9" s="7"/>
      <c r="Q9" s="7"/>
      <c r="R9" s="7"/>
    </row>
    <row r="10" spans="1:18" ht="13" x14ac:dyDescent="0.3">
      <c r="A10" s="2" t="s">
        <v>35</v>
      </c>
      <c r="B10" s="2" t="s">
        <v>36</v>
      </c>
      <c r="C10" s="5" t="s">
        <v>37</v>
      </c>
      <c r="D10" s="2" t="s">
        <v>38</v>
      </c>
      <c r="E10" s="2" t="s">
        <v>39</v>
      </c>
      <c r="F10" s="2" t="s">
        <v>40</v>
      </c>
      <c r="G10" s="11" t="s">
        <v>41</v>
      </c>
      <c r="H10" s="2" t="s">
        <v>42</v>
      </c>
      <c r="I10" s="2" t="s">
        <v>43</v>
      </c>
      <c r="J10" s="2" t="s">
        <v>44</v>
      </c>
      <c r="K10" s="2" t="s">
        <v>45</v>
      </c>
      <c r="L10" s="2" t="s">
        <v>46</v>
      </c>
      <c r="M10" s="2" t="s">
        <v>47</v>
      </c>
      <c r="N10" s="2" t="s">
        <v>48</v>
      </c>
      <c r="O10" s="2" t="s">
        <v>49</v>
      </c>
      <c r="P10" s="2" t="s">
        <v>50</v>
      </c>
      <c r="Q10" s="2" t="s">
        <v>51</v>
      </c>
      <c r="R10" s="2" t="s">
        <v>52</v>
      </c>
    </row>
    <row r="11" spans="1:18" ht="14.5" x14ac:dyDescent="0.35">
      <c r="A11" s="18" t="s">
        <v>135</v>
      </c>
      <c r="B11" s="20" t="s">
        <v>136</v>
      </c>
      <c r="C11" s="25" t="s">
        <v>129</v>
      </c>
      <c r="D11" s="23" t="s">
        <v>12</v>
      </c>
      <c r="E11" s="23" t="s">
        <v>133</v>
      </c>
      <c r="F11" s="23" t="s">
        <v>130</v>
      </c>
      <c r="G11" s="26">
        <f ca="1">DATE(_xlfn.CONCAT(IF(VALUE(LEFT(C11,2))&lt;=VALUE(TEXT(TODAY(),"yy")),"20","19"),LEFT(C11,2)),MID(C11,3,2),MID(C11,5,2))</f>
        <v>36963</v>
      </c>
      <c r="H11" s="19" t="str">
        <f>+IF(MID(C11,7,4)&gt;="5000","Male",IF(AND("0001"&lt;(MID(C11,7,4)),(MID(C11,7,4))&lt;"5000"),"Female", ""))</f>
        <v>Male</v>
      </c>
      <c r="I11" s="23" t="s">
        <v>14</v>
      </c>
      <c r="J11" s="23" t="s">
        <v>34</v>
      </c>
      <c r="K11" s="23" t="s">
        <v>26</v>
      </c>
      <c r="L11" s="19" t="s">
        <v>119</v>
      </c>
      <c r="M11" s="23" t="s">
        <v>120</v>
      </c>
      <c r="N11" s="23" t="s">
        <v>121</v>
      </c>
      <c r="O11" s="23" t="s">
        <v>16</v>
      </c>
      <c r="P11" s="23" t="s">
        <v>10</v>
      </c>
      <c r="Q11" s="23" t="s">
        <v>122</v>
      </c>
      <c r="R11" s="19" t="s">
        <v>123</v>
      </c>
    </row>
    <row r="12" spans="1:18" x14ac:dyDescent="0.25">
      <c r="G12" s="26" t="e">
        <f t="shared" ref="G12:G31" ca="1" si="0">DATE(_xlfn.CONCAT(IF(VALUE(LEFT(C12,2))&lt;=VALUE(TEXT(TODAY(),"yy")),"20","19"),LEFT(C12,2)),MID(C12,3,2),MID(C12,5,2))</f>
        <v>#VALUE!</v>
      </c>
      <c r="H12" s="19" t="str">
        <f t="shared" ref="H12:H31" si="1">+IF(MID(C12,7,4)&gt;="5000","Male",IF(AND("0001"&lt;(MID(C12,7,4)),(MID(C12,7,4))&lt;"5000"),"Female", ""))</f>
        <v/>
      </c>
      <c r="I12" s="14"/>
    </row>
    <row r="13" spans="1:18" x14ac:dyDescent="0.25">
      <c r="G13" s="26" t="e">
        <f t="shared" ca="1" si="0"/>
        <v>#VALUE!</v>
      </c>
      <c r="H13" s="19" t="str">
        <f t="shared" si="1"/>
        <v/>
      </c>
    </row>
    <row r="14" spans="1:18" x14ac:dyDescent="0.25">
      <c r="G14" s="26" t="e">
        <f t="shared" ca="1" si="0"/>
        <v>#VALUE!</v>
      </c>
      <c r="H14" s="19" t="str">
        <f t="shared" si="1"/>
        <v/>
      </c>
    </row>
    <row r="15" spans="1:18" x14ac:dyDescent="0.25">
      <c r="G15" s="26" t="e">
        <f t="shared" ca="1" si="0"/>
        <v>#VALUE!</v>
      </c>
      <c r="H15" s="19" t="str">
        <f t="shared" si="1"/>
        <v/>
      </c>
    </row>
    <row r="16" spans="1:18" x14ac:dyDescent="0.25">
      <c r="G16" s="26" t="e">
        <f t="shared" ca="1" si="0"/>
        <v>#VALUE!</v>
      </c>
      <c r="H16" s="19" t="str">
        <f t="shared" si="1"/>
        <v/>
      </c>
    </row>
    <row r="17" spans="7:8" x14ac:dyDescent="0.25">
      <c r="G17" s="26" t="e">
        <f t="shared" ca="1" si="0"/>
        <v>#VALUE!</v>
      </c>
      <c r="H17" s="19" t="str">
        <f t="shared" si="1"/>
        <v/>
      </c>
    </row>
    <row r="18" spans="7:8" x14ac:dyDescent="0.25">
      <c r="G18" s="26" t="e">
        <f t="shared" ca="1" si="0"/>
        <v>#VALUE!</v>
      </c>
      <c r="H18" s="19" t="str">
        <f t="shared" si="1"/>
        <v/>
      </c>
    </row>
    <row r="19" spans="7:8" x14ac:dyDescent="0.25">
      <c r="G19" s="26" t="e">
        <f t="shared" ca="1" si="0"/>
        <v>#VALUE!</v>
      </c>
      <c r="H19" s="19" t="str">
        <f t="shared" si="1"/>
        <v/>
      </c>
    </row>
    <row r="20" spans="7:8" x14ac:dyDescent="0.25">
      <c r="G20" s="26" t="e">
        <f t="shared" ca="1" si="0"/>
        <v>#VALUE!</v>
      </c>
      <c r="H20" s="19" t="str">
        <f t="shared" si="1"/>
        <v/>
      </c>
    </row>
    <row r="21" spans="7:8" x14ac:dyDescent="0.25">
      <c r="G21" s="26" t="e">
        <f t="shared" ca="1" si="0"/>
        <v>#VALUE!</v>
      </c>
      <c r="H21" s="19" t="str">
        <f t="shared" si="1"/>
        <v/>
      </c>
    </row>
    <row r="22" spans="7:8" x14ac:dyDescent="0.25">
      <c r="G22" s="26" t="e">
        <f t="shared" ca="1" si="0"/>
        <v>#VALUE!</v>
      </c>
      <c r="H22" s="19" t="str">
        <f t="shared" si="1"/>
        <v/>
      </c>
    </row>
    <row r="23" spans="7:8" x14ac:dyDescent="0.25">
      <c r="G23" s="26" t="e">
        <f t="shared" ca="1" si="0"/>
        <v>#VALUE!</v>
      </c>
      <c r="H23" s="19" t="str">
        <f t="shared" si="1"/>
        <v/>
      </c>
    </row>
    <row r="24" spans="7:8" x14ac:dyDescent="0.25">
      <c r="G24" s="26" t="e">
        <f t="shared" ca="1" si="0"/>
        <v>#VALUE!</v>
      </c>
      <c r="H24" s="19" t="str">
        <f t="shared" si="1"/>
        <v/>
      </c>
    </row>
    <row r="25" spans="7:8" x14ac:dyDescent="0.25">
      <c r="G25" s="26" t="e">
        <f t="shared" ca="1" si="0"/>
        <v>#VALUE!</v>
      </c>
      <c r="H25" s="19" t="str">
        <f t="shared" si="1"/>
        <v/>
      </c>
    </row>
    <row r="26" spans="7:8" x14ac:dyDescent="0.25">
      <c r="G26" s="26" t="e">
        <f t="shared" ca="1" si="0"/>
        <v>#VALUE!</v>
      </c>
      <c r="H26" s="19" t="str">
        <f t="shared" si="1"/>
        <v/>
      </c>
    </row>
    <row r="27" spans="7:8" x14ac:dyDescent="0.25">
      <c r="G27" s="26" t="e">
        <f t="shared" ca="1" si="0"/>
        <v>#VALUE!</v>
      </c>
      <c r="H27" s="19" t="str">
        <f t="shared" si="1"/>
        <v/>
      </c>
    </row>
    <row r="28" spans="7:8" x14ac:dyDescent="0.25">
      <c r="G28" s="26" t="e">
        <f t="shared" ca="1" si="0"/>
        <v>#VALUE!</v>
      </c>
      <c r="H28" s="19" t="str">
        <f t="shared" si="1"/>
        <v/>
      </c>
    </row>
    <row r="29" spans="7:8" x14ac:dyDescent="0.25">
      <c r="G29" s="26" t="e">
        <f t="shared" ca="1" si="0"/>
        <v>#VALUE!</v>
      </c>
      <c r="H29" s="19" t="str">
        <f t="shared" si="1"/>
        <v/>
      </c>
    </row>
    <row r="30" spans="7:8" x14ac:dyDescent="0.25">
      <c r="G30" s="26" t="e">
        <f t="shared" ca="1" si="0"/>
        <v>#VALUE!</v>
      </c>
      <c r="H30" s="19" t="str">
        <f t="shared" si="1"/>
        <v/>
      </c>
    </row>
    <row r="31" spans="7:8" x14ac:dyDescent="0.25">
      <c r="G31" s="26" t="e">
        <f t="shared" ca="1" si="0"/>
        <v>#VALUE!</v>
      </c>
      <c r="H31" s="19" t="str">
        <f t="shared" si="1"/>
        <v/>
      </c>
    </row>
  </sheetData>
  <phoneticPr fontId="9" type="noConversion"/>
  <conditionalFormatting sqref="C11">
    <cfRule type="duplicateValues" dxfId="0" priority="2"/>
  </conditionalFormatting>
  <dataValidations count="6">
    <dataValidation type="list" allowBlank="1" showInputMessage="1" showErrorMessage="1" sqref="D11" xr:uid="{AE69AA9E-F13F-444F-B251-7FE8F45ADA25}">
      <formula1>$D$1:$D$4</formula1>
    </dataValidation>
    <dataValidation type="list" allowBlank="1" showInputMessage="1" showErrorMessage="1" sqref="P11" xr:uid="{48F52AC6-B1C3-43F9-B32E-F939A5F69BE9}">
      <formula1>$P$1:$P$3</formula1>
    </dataValidation>
    <dataValidation type="list" allowBlank="1" showInputMessage="1" showErrorMessage="1" sqref="O11" xr:uid="{741E9E32-5FDD-4463-AEF8-50A1D417DB50}">
      <formula1>$O$1:$O$3</formula1>
    </dataValidation>
    <dataValidation type="list" allowBlank="1" showInputMessage="1" showErrorMessage="1" sqref="K11" xr:uid="{3BA2F4D2-7A0D-4363-9D29-6E98E7ABEDE3}">
      <formula1>$K$1:$K$5</formula1>
    </dataValidation>
    <dataValidation type="list" allowBlank="1" showInputMessage="1" showErrorMessage="1" sqref="J11" xr:uid="{DCEB74AD-4097-4EAA-BE6B-8B9B27C25CB1}">
      <formula1>$J$1:$J$9</formula1>
    </dataValidation>
    <dataValidation type="list" allowBlank="1" showInputMessage="1" showErrorMessage="1" sqref="I11" xr:uid="{95190EF1-9514-4D2C-A11D-356CBDEB1B98}">
      <formula1>$I$1:$I$4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47A5-1A08-46F5-B47E-1B82AFC4CA2B}">
  <dimension ref="A1:N31"/>
  <sheetViews>
    <sheetView tabSelected="1" topLeftCell="H12" zoomScaleNormal="100" workbookViewId="0">
      <selection activeCell="O20" sqref="O20"/>
    </sheetView>
  </sheetViews>
  <sheetFormatPr defaultColWidth="8.81640625" defaultRowHeight="12.5" x14ac:dyDescent="0.25"/>
  <cols>
    <col min="1" max="1" width="11.7265625" style="3" bestFit="1" customWidth="1"/>
    <col min="2" max="2" width="18.54296875" style="3" bestFit="1" customWidth="1"/>
    <col min="3" max="3" width="40.54296875" style="3" bestFit="1" customWidth="1"/>
    <col min="4" max="4" width="50.7265625" style="3" customWidth="1"/>
    <col min="5" max="5" width="16" style="3" bestFit="1" customWidth="1"/>
    <col min="6" max="6" width="16.7265625" style="3" bestFit="1" customWidth="1"/>
    <col min="7" max="7" width="29.7265625" style="3" customWidth="1"/>
    <col min="8" max="8" width="25.81640625" style="3" customWidth="1"/>
    <col min="9" max="9" width="29" style="3" customWidth="1"/>
    <col min="10" max="10" width="19.453125" style="3" customWidth="1"/>
    <col min="11" max="11" width="27.7265625" style="3" customWidth="1"/>
    <col min="12" max="12" width="9.81640625" style="3" customWidth="1"/>
    <col min="13" max="13" width="11.26953125" style="3" customWidth="1"/>
    <col min="14" max="14" width="30.7265625" style="3" bestFit="1" customWidth="1"/>
    <col min="15" max="16384" width="8.81640625" style="3"/>
  </cols>
  <sheetData>
    <row r="1" spans="1:14" ht="37.5" x14ac:dyDescent="0.25">
      <c r="A1" s="12" t="s">
        <v>0</v>
      </c>
      <c r="B1" s="12" t="s">
        <v>1</v>
      </c>
      <c r="C1" s="12" t="s">
        <v>1</v>
      </c>
      <c r="D1" s="12" t="s">
        <v>54</v>
      </c>
      <c r="E1" s="12" t="s">
        <v>55</v>
      </c>
      <c r="F1" s="12" t="s">
        <v>56</v>
      </c>
      <c r="G1" s="12" t="s">
        <v>1</v>
      </c>
      <c r="H1" s="12" t="s">
        <v>58</v>
      </c>
      <c r="I1" s="12" t="s">
        <v>58</v>
      </c>
      <c r="J1" s="12" t="s">
        <v>101</v>
      </c>
      <c r="K1" s="12" t="s">
        <v>58</v>
      </c>
      <c r="L1" s="12" t="s">
        <v>126</v>
      </c>
      <c r="M1" s="12" t="s">
        <v>57</v>
      </c>
      <c r="N1" s="12" t="s">
        <v>126</v>
      </c>
    </row>
    <row r="2" spans="1:14" ht="37.5" x14ac:dyDescent="0.25">
      <c r="A2" s="12"/>
      <c r="B2" s="12"/>
      <c r="C2" s="12"/>
      <c r="D2" s="12" t="s">
        <v>60</v>
      </c>
      <c r="E2" s="12" t="s">
        <v>61</v>
      </c>
      <c r="F2" s="12" t="s">
        <v>62</v>
      </c>
      <c r="G2" s="12" t="s">
        <v>63</v>
      </c>
      <c r="H2" s="12"/>
      <c r="I2" s="12"/>
      <c r="J2" s="12"/>
      <c r="K2" s="12"/>
      <c r="L2" s="12" t="s">
        <v>127</v>
      </c>
      <c r="M2" s="12" t="s">
        <v>64</v>
      </c>
      <c r="N2" s="12" t="s">
        <v>127</v>
      </c>
    </row>
    <row r="3" spans="1:14" ht="25" x14ac:dyDescent="0.25">
      <c r="A3" s="12"/>
      <c r="B3" s="12"/>
      <c r="C3" s="12"/>
      <c r="D3" s="12" t="s">
        <v>54</v>
      </c>
      <c r="E3" s="12" t="s">
        <v>55</v>
      </c>
      <c r="F3" s="12" t="s">
        <v>68</v>
      </c>
      <c r="G3" s="12"/>
      <c r="H3" s="12"/>
      <c r="I3" s="12"/>
      <c r="J3" s="12"/>
      <c r="K3" s="12"/>
      <c r="L3" s="12"/>
      <c r="M3" s="12"/>
      <c r="N3" s="12"/>
    </row>
    <row r="4" spans="1:14" ht="37.5" x14ac:dyDescent="0.25">
      <c r="A4" s="12"/>
      <c r="B4" s="12"/>
      <c r="C4" s="12"/>
      <c r="D4" s="12" t="s">
        <v>60</v>
      </c>
      <c r="E4" s="12" t="s">
        <v>61</v>
      </c>
      <c r="F4" s="12"/>
      <c r="G4" s="12"/>
      <c r="H4" s="12"/>
      <c r="I4" s="12"/>
      <c r="J4" s="12"/>
      <c r="K4" s="12"/>
      <c r="L4" s="12"/>
      <c r="M4" s="12"/>
      <c r="N4" s="12"/>
    </row>
    <row r="5" spans="1:14" ht="50" x14ac:dyDescent="0.25">
      <c r="A5" s="12"/>
      <c r="B5" s="12"/>
      <c r="C5" s="12"/>
      <c r="D5" s="12" t="s">
        <v>66</v>
      </c>
      <c r="E5" s="12" t="s">
        <v>67</v>
      </c>
      <c r="F5" s="12"/>
      <c r="G5" s="12"/>
      <c r="H5" s="12"/>
      <c r="I5" s="12"/>
      <c r="J5" s="12"/>
      <c r="K5" s="12"/>
      <c r="L5" s="12"/>
      <c r="M5" s="12"/>
      <c r="N5" s="12"/>
    </row>
    <row r="6" spans="1:14" ht="37.5" x14ac:dyDescent="0.25">
      <c r="A6" s="12"/>
      <c r="B6" s="12"/>
      <c r="C6" s="12"/>
      <c r="D6" s="12" t="s">
        <v>69</v>
      </c>
      <c r="E6" s="12" t="s">
        <v>70</v>
      </c>
      <c r="F6" s="12"/>
      <c r="G6" s="12"/>
      <c r="H6" s="12"/>
      <c r="I6" s="12"/>
      <c r="J6" s="12"/>
      <c r="K6" s="12"/>
      <c r="L6" s="12"/>
      <c r="M6" s="12"/>
      <c r="N6" s="12"/>
    </row>
    <row r="7" spans="1:14" ht="37.5" x14ac:dyDescent="0.25">
      <c r="A7" s="12"/>
      <c r="B7" s="12"/>
      <c r="C7" s="12"/>
      <c r="D7" s="12" t="s">
        <v>71</v>
      </c>
      <c r="E7" s="12" t="s">
        <v>72</v>
      </c>
      <c r="F7" s="12"/>
      <c r="G7" s="12"/>
      <c r="H7" s="12"/>
      <c r="I7" s="12"/>
      <c r="J7" s="12"/>
      <c r="K7" s="12"/>
      <c r="L7" s="12"/>
      <c r="M7" s="12"/>
      <c r="N7" s="12"/>
    </row>
    <row r="8" spans="1:14" ht="25" x14ac:dyDescent="0.25">
      <c r="A8" s="12"/>
      <c r="B8" s="12"/>
      <c r="C8" s="12"/>
      <c r="D8" s="12" t="s">
        <v>73</v>
      </c>
      <c r="E8" s="12" t="s">
        <v>74</v>
      </c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12"/>
      <c r="B9" s="12"/>
      <c r="C9" s="12"/>
      <c r="D9" s="12" t="s">
        <v>75</v>
      </c>
      <c r="E9" s="12" t="s">
        <v>76</v>
      </c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2"/>
      <c r="B10" s="12"/>
      <c r="C10" s="12"/>
      <c r="D10" s="12"/>
      <c r="E10" s="12" t="s">
        <v>77</v>
      </c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12"/>
      <c r="B11" s="12"/>
      <c r="C11" s="12"/>
      <c r="D11" s="12"/>
      <c r="E11" s="12" t="s">
        <v>78</v>
      </c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12"/>
      <c r="B12" s="12"/>
      <c r="C12" s="12"/>
      <c r="D12" s="12"/>
      <c r="E12" s="12" t="s">
        <v>79</v>
      </c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12"/>
      <c r="B13" s="12"/>
      <c r="C13" s="12"/>
      <c r="D13" s="12"/>
      <c r="E13" s="12" t="s">
        <v>80</v>
      </c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2"/>
      <c r="B14" s="12"/>
      <c r="C14" s="12"/>
      <c r="D14" s="12"/>
      <c r="E14" s="12" t="s">
        <v>81</v>
      </c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12"/>
      <c r="B15" s="12"/>
      <c r="C15" s="12"/>
      <c r="D15" s="12"/>
      <c r="E15" s="12" t="s">
        <v>82</v>
      </c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2"/>
      <c r="B16" s="12"/>
      <c r="C16" s="12"/>
      <c r="D16" s="12"/>
      <c r="E16" s="12" t="s">
        <v>83</v>
      </c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12"/>
      <c r="B17" s="12"/>
      <c r="C17" s="12"/>
      <c r="D17" s="12"/>
      <c r="E17" s="12" t="s">
        <v>84</v>
      </c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12"/>
      <c r="B18" s="12"/>
      <c r="C18" s="12"/>
      <c r="D18" s="12"/>
      <c r="E18" s="12" t="s">
        <v>85</v>
      </c>
      <c r="F18" s="12"/>
      <c r="G18" s="12"/>
      <c r="H18" s="12"/>
      <c r="I18" s="12"/>
      <c r="J18" s="12"/>
      <c r="K18" s="12"/>
      <c r="L18" s="12"/>
      <c r="M18" s="12"/>
      <c r="N18" s="12"/>
    </row>
    <row r="19" spans="1:14" s="4" customFormat="1" ht="13" x14ac:dyDescent="0.3">
      <c r="A19" s="13" t="s">
        <v>35</v>
      </c>
      <c r="B19" s="13" t="s">
        <v>86</v>
      </c>
      <c r="C19" s="13" t="s">
        <v>88</v>
      </c>
      <c r="D19" s="13" t="s">
        <v>89</v>
      </c>
      <c r="E19" s="13" t="s">
        <v>90</v>
      </c>
      <c r="F19" s="13" t="s">
        <v>91</v>
      </c>
      <c r="G19" s="13" t="s">
        <v>92</v>
      </c>
      <c r="H19" s="13" t="s">
        <v>95</v>
      </c>
      <c r="I19" s="13" t="s">
        <v>96</v>
      </c>
      <c r="J19" s="13" t="s">
        <v>97</v>
      </c>
      <c r="K19" s="13" t="s">
        <v>98</v>
      </c>
      <c r="L19" s="13" t="s">
        <v>93</v>
      </c>
      <c r="M19" s="13" t="s">
        <v>94</v>
      </c>
      <c r="N19" s="13" t="s">
        <v>125</v>
      </c>
    </row>
    <row r="20" spans="1:14" ht="14.5" x14ac:dyDescent="0.35">
      <c r="A20" s="18" t="s">
        <v>135</v>
      </c>
      <c r="B20" s="23" t="s">
        <v>131</v>
      </c>
      <c r="C20" s="23" t="s">
        <v>124</v>
      </c>
      <c r="D20" s="23" t="s">
        <v>69</v>
      </c>
      <c r="E20" s="17" t="s">
        <v>79</v>
      </c>
      <c r="F20" s="17" t="s">
        <v>62</v>
      </c>
      <c r="G20" s="24">
        <f>18000+24000+30000+20000</f>
        <v>92000</v>
      </c>
      <c r="H20" s="18">
        <v>23833</v>
      </c>
      <c r="I20" s="24" t="s">
        <v>132</v>
      </c>
      <c r="J20" s="24" t="s">
        <v>134</v>
      </c>
      <c r="K20" s="24">
        <v>999</v>
      </c>
      <c r="L20" s="24" t="s">
        <v>127</v>
      </c>
      <c r="M20" s="24" t="s">
        <v>128</v>
      </c>
      <c r="N20" s="24" t="s">
        <v>64</v>
      </c>
    </row>
    <row r="29" spans="1:14" x14ac:dyDescent="0.25">
      <c r="C29" s="15"/>
    </row>
    <row r="31" spans="1:14" x14ac:dyDescent="0.25">
      <c r="C31" s="1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2250-646B-427F-8187-BA74E3210BC9}">
  <dimension ref="A1:K28"/>
  <sheetViews>
    <sheetView topLeftCell="C1" zoomScaleNormal="100" workbookViewId="0">
      <selection activeCell="H13" sqref="H13"/>
    </sheetView>
  </sheetViews>
  <sheetFormatPr defaultColWidth="12.54296875" defaultRowHeight="12.5" x14ac:dyDescent="0.25"/>
  <cols>
    <col min="1" max="1" width="12.54296875" style="1"/>
    <col min="2" max="2" width="20.1796875" style="1" customWidth="1"/>
    <col min="3" max="3" width="38.81640625" style="1" bestFit="1" customWidth="1"/>
    <col min="4" max="4" width="19.453125" style="1" customWidth="1"/>
    <col min="5" max="5" width="14.1796875" style="1" bestFit="1" customWidth="1"/>
    <col min="6" max="6" width="17.7265625" style="1" bestFit="1" customWidth="1"/>
    <col min="7" max="7" width="26.26953125" style="1" bestFit="1" customWidth="1"/>
    <col min="8" max="8" width="21.453125" style="1" bestFit="1" customWidth="1"/>
    <col min="9" max="9" width="20.7265625" style="1" bestFit="1" customWidth="1"/>
    <col min="10" max="10" width="23.81640625" style="1" bestFit="1" customWidth="1"/>
    <col min="11" max="11" width="19" style="1" bestFit="1" customWidth="1"/>
    <col min="12" max="16384" width="12.54296875" style="1"/>
  </cols>
  <sheetData>
    <row r="1" spans="1:11" ht="37.5" x14ac:dyDescent="0.25">
      <c r="A1" s="12" t="s">
        <v>99</v>
      </c>
      <c r="B1" s="12" t="s">
        <v>116</v>
      </c>
      <c r="C1" s="12" t="s">
        <v>117</v>
      </c>
      <c r="D1" s="12" t="s">
        <v>118</v>
      </c>
      <c r="E1" s="12" t="s">
        <v>117</v>
      </c>
      <c r="F1" s="12" t="s">
        <v>117</v>
      </c>
      <c r="G1" s="12" t="s">
        <v>53</v>
      </c>
      <c r="H1" s="12" t="s">
        <v>100</v>
      </c>
      <c r="I1" s="12" t="s">
        <v>100</v>
      </c>
      <c r="J1" s="12" t="s">
        <v>2</v>
      </c>
      <c r="K1" s="12" t="s">
        <v>102</v>
      </c>
    </row>
    <row r="2" spans="1:11" ht="25" x14ac:dyDescent="0.25">
      <c r="A2" s="12"/>
      <c r="B2" s="12"/>
      <c r="C2" s="12"/>
      <c r="D2" s="12"/>
      <c r="E2" s="12"/>
      <c r="F2" s="12"/>
      <c r="G2" s="12" t="s">
        <v>59</v>
      </c>
      <c r="H2" s="12"/>
      <c r="I2" s="12"/>
      <c r="J2" s="12" t="s">
        <v>103</v>
      </c>
      <c r="K2" s="12" t="s">
        <v>104</v>
      </c>
    </row>
    <row r="3" spans="1:11" x14ac:dyDescent="0.25">
      <c r="A3" s="12"/>
      <c r="B3" s="12"/>
      <c r="C3" s="12"/>
      <c r="D3" s="12"/>
      <c r="E3" s="12"/>
      <c r="F3" s="12"/>
      <c r="G3" s="12" t="s">
        <v>65</v>
      </c>
      <c r="H3" s="12"/>
      <c r="I3" s="12"/>
      <c r="J3" s="12" t="s">
        <v>105</v>
      </c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 t="s">
        <v>106</v>
      </c>
      <c r="K4" s="12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 t="s">
        <v>107</v>
      </c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 t="s">
        <v>108</v>
      </c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 t="s">
        <v>109</v>
      </c>
      <c r="K7" s="12"/>
    </row>
    <row r="8" spans="1:11" ht="13" x14ac:dyDescent="0.3">
      <c r="A8" s="13" t="s">
        <v>35</v>
      </c>
      <c r="B8" s="13" t="s">
        <v>86</v>
      </c>
      <c r="C8" s="13" t="s">
        <v>88</v>
      </c>
      <c r="D8" s="13" t="s">
        <v>36</v>
      </c>
      <c r="E8" s="13" t="s">
        <v>110</v>
      </c>
      <c r="F8" s="13" t="s">
        <v>111</v>
      </c>
      <c r="G8" s="13" t="s">
        <v>87</v>
      </c>
      <c r="H8" s="13" t="s">
        <v>112</v>
      </c>
      <c r="I8" s="13" t="s">
        <v>113</v>
      </c>
      <c r="J8" s="13" t="s">
        <v>114</v>
      </c>
      <c r="K8" s="13" t="s">
        <v>115</v>
      </c>
    </row>
    <row r="9" spans="1:11" ht="14.5" x14ac:dyDescent="0.35">
      <c r="A9" s="18" t="s">
        <v>135</v>
      </c>
      <c r="B9" s="19" t="s">
        <v>131</v>
      </c>
      <c r="C9" s="19" t="str">
        <f>+VLOOKUP(B9,'Training Interventions'!B:C,2,0)</f>
        <v>National Certificate: Project Management</v>
      </c>
      <c r="D9" s="20" t="s">
        <v>136</v>
      </c>
      <c r="E9" s="21" t="str">
        <f>+VLOOKUP(D9,Employees!B:C,2,0)</f>
        <v>0103135156089</v>
      </c>
      <c r="F9" s="19" t="str">
        <f>+VLOOKUP(D9,Employees!B:E,4,0)&amp;" "&amp;VLOOKUP(D9,Employees!B:F,5,0)</f>
        <v>John Smith</v>
      </c>
      <c r="G9" s="17" t="s">
        <v>59</v>
      </c>
      <c r="H9" s="22">
        <v>45748</v>
      </c>
      <c r="I9" s="22">
        <v>46112</v>
      </c>
      <c r="J9" s="17" t="s">
        <v>105</v>
      </c>
      <c r="K9" s="17" t="s">
        <v>102</v>
      </c>
    </row>
    <row r="10" spans="1:11" x14ac:dyDescent="0.25">
      <c r="C10" s="19" t="e">
        <f>+VLOOKUP(B10,'Training Interventions'!B:C,2,0)</f>
        <v>#N/A</v>
      </c>
      <c r="E10" s="21" t="e">
        <f>+VLOOKUP(D10,Employees!B:C,2,0)</f>
        <v>#N/A</v>
      </c>
      <c r="F10" s="19" t="e">
        <f>+VLOOKUP(D10,Employees!B:E,4,0)&amp;" "&amp;VLOOKUP(D10,Employees!B:F,5,0)</f>
        <v>#N/A</v>
      </c>
    </row>
    <row r="11" spans="1:11" x14ac:dyDescent="0.25">
      <c r="C11" s="19" t="e">
        <f>+VLOOKUP(B11,'Training Interventions'!B:C,2,0)</f>
        <v>#N/A</v>
      </c>
      <c r="E11" s="21" t="e">
        <f>+VLOOKUP(D11,Employees!B:C,2,0)</f>
        <v>#N/A</v>
      </c>
      <c r="F11" s="19" t="e">
        <f>+VLOOKUP(D11,Employees!B:E,4,0)&amp;" "&amp;VLOOKUP(D11,Employees!B:F,5,0)</f>
        <v>#N/A</v>
      </c>
    </row>
    <row r="12" spans="1:11" x14ac:dyDescent="0.25">
      <c r="C12" s="19" t="e">
        <f>+VLOOKUP(B12,'Training Interventions'!B:C,2,0)</f>
        <v>#N/A</v>
      </c>
      <c r="E12" s="21" t="e">
        <f>+VLOOKUP(D12,Employees!B:C,2,0)</f>
        <v>#N/A</v>
      </c>
      <c r="F12" s="19" t="e">
        <f>+VLOOKUP(D12,Employees!B:E,4,0)&amp;" "&amp;VLOOKUP(D12,Employees!B:F,5,0)</f>
        <v>#N/A</v>
      </c>
    </row>
    <row r="13" spans="1:11" x14ac:dyDescent="0.25">
      <c r="C13" s="19" t="e">
        <f>+VLOOKUP(B13,'Training Interventions'!B:C,2,0)</f>
        <v>#N/A</v>
      </c>
      <c r="E13" s="21" t="e">
        <f>+VLOOKUP(D13,Employees!B:C,2,0)</f>
        <v>#N/A</v>
      </c>
      <c r="F13" s="19" t="e">
        <f>+VLOOKUP(D13,Employees!B:E,4,0)&amp;" "&amp;VLOOKUP(D13,Employees!B:F,5,0)</f>
        <v>#N/A</v>
      </c>
    </row>
    <row r="14" spans="1:11" x14ac:dyDescent="0.25">
      <c r="C14" s="19" t="e">
        <f>+VLOOKUP(B14,'Training Interventions'!B:C,2,0)</f>
        <v>#N/A</v>
      </c>
      <c r="E14" s="21" t="e">
        <f>+VLOOKUP(D14,Employees!B:C,2,0)</f>
        <v>#N/A</v>
      </c>
      <c r="F14" s="19" t="e">
        <f>+VLOOKUP(D14,Employees!B:E,4,0)&amp;" "&amp;VLOOKUP(D14,Employees!B:F,5,0)</f>
        <v>#N/A</v>
      </c>
    </row>
    <row r="15" spans="1:11" x14ac:dyDescent="0.25">
      <c r="C15" s="19" t="e">
        <f>+VLOOKUP(B15,'Training Interventions'!B:C,2,0)</f>
        <v>#N/A</v>
      </c>
      <c r="E15" s="21" t="e">
        <f>+VLOOKUP(D15,Employees!B:C,2,0)</f>
        <v>#N/A</v>
      </c>
      <c r="F15" s="19" t="e">
        <f>+VLOOKUP(D15,Employees!B:E,4,0)&amp;" "&amp;VLOOKUP(D15,Employees!B:F,5,0)</f>
        <v>#N/A</v>
      </c>
    </row>
    <row r="16" spans="1:11" x14ac:dyDescent="0.25">
      <c r="C16" s="19" t="e">
        <f>+VLOOKUP(B16,'Training Interventions'!B:C,2,0)</f>
        <v>#N/A</v>
      </c>
      <c r="E16" s="21" t="e">
        <f>+VLOOKUP(D16,Employees!B:C,2,0)</f>
        <v>#N/A</v>
      </c>
      <c r="F16" s="19" t="e">
        <f>+VLOOKUP(D16,Employees!B:E,4,0)&amp;" "&amp;VLOOKUP(D16,Employees!B:F,5,0)</f>
        <v>#N/A</v>
      </c>
    </row>
    <row r="17" spans="3:6" x14ac:dyDescent="0.25">
      <c r="C17" s="19" t="e">
        <f>+VLOOKUP(B17,'Training Interventions'!B:C,2,0)</f>
        <v>#N/A</v>
      </c>
      <c r="E17" s="21" t="e">
        <f>+VLOOKUP(D17,Employees!B:C,2,0)</f>
        <v>#N/A</v>
      </c>
      <c r="F17" s="19" t="e">
        <f>+VLOOKUP(D17,Employees!B:E,4,0)&amp;" "&amp;VLOOKUP(D17,Employees!B:F,5,0)</f>
        <v>#N/A</v>
      </c>
    </row>
    <row r="18" spans="3:6" x14ac:dyDescent="0.25">
      <c r="C18" s="19" t="e">
        <f>+VLOOKUP(B18,'Training Interventions'!B:C,2,0)</f>
        <v>#N/A</v>
      </c>
      <c r="E18" s="21" t="e">
        <f>+VLOOKUP(D18,Employees!B:C,2,0)</f>
        <v>#N/A</v>
      </c>
      <c r="F18" s="19" t="e">
        <f>+VLOOKUP(D18,Employees!B:E,4,0)&amp;" "&amp;VLOOKUP(D18,Employees!B:F,5,0)</f>
        <v>#N/A</v>
      </c>
    </row>
    <row r="19" spans="3:6" x14ac:dyDescent="0.25">
      <c r="C19" s="19" t="e">
        <f>+VLOOKUP(B19,'Training Interventions'!B:C,2,0)</f>
        <v>#N/A</v>
      </c>
      <c r="E19" s="21" t="e">
        <f>+VLOOKUP(D19,Employees!B:C,2,0)</f>
        <v>#N/A</v>
      </c>
      <c r="F19" s="19" t="e">
        <f>+VLOOKUP(D19,Employees!B:E,4,0)&amp;" "&amp;VLOOKUP(D19,Employees!B:F,5,0)</f>
        <v>#N/A</v>
      </c>
    </row>
    <row r="20" spans="3:6" x14ac:dyDescent="0.25">
      <c r="C20" s="19" t="e">
        <f>+VLOOKUP(B20,'Training Interventions'!B:C,2,0)</f>
        <v>#N/A</v>
      </c>
      <c r="E20" s="21" t="e">
        <f>+VLOOKUP(D20,Employees!B:C,2,0)</f>
        <v>#N/A</v>
      </c>
      <c r="F20" s="19" t="e">
        <f>+VLOOKUP(D20,Employees!B:E,4,0)&amp;" "&amp;VLOOKUP(D20,Employees!B:F,5,0)</f>
        <v>#N/A</v>
      </c>
    </row>
    <row r="21" spans="3:6" x14ac:dyDescent="0.25">
      <c r="C21" s="19" t="e">
        <f>+VLOOKUP(B21,'Training Interventions'!B:C,2,0)</f>
        <v>#N/A</v>
      </c>
      <c r="E21" s="21" t="e">
        <f>+VLOOKUP(D21,Employees!B:C,2,0)</f>
        <v>#N/A</v>
      </c>
      <c r="F21" s="19" t="e">
        <f>+VLOOKUP(D21,Employees!B:E,4,0)&amp;" "&amp;VLOOKUP(D21,Employees!B:F,5,0)</f>
        <v>#N/A</v>
      </c>
    </row>
    <row r="22" spans="3:6" x14ac:dyDescent="0.25">
      <c r="C22" s="19" t="e">
        <f>+VLOOKUP(B22,'Training Interventions'!B:C,2,0)</f>
        <v>#N/A</v>
      </c>
      <c r="E22" s="21" t="e">
        <f>+VLOOKUP(D22,Employees!B:C,2,0)</f>
        <v>#N/A</v>
      </c>
      <c r="F22" s="19" t="e">
        <f>+VLOOKUP(D22,Employees!B:E,4,0)&amp;" "&amp;VLOOKUP(D22,Employees!B:F,5,0)</f>
        <v>#N/A</v>
      </c>
    </row>
    <row r="23" spans="3:6" x14ac:dyDescent="0.25">
      <c r="C23" s="19" t="e">
        <f>+VLOOKUP(B23,'Training Interventions'!B:C,2,0)</f>
        <v>#N/A</v>
      </c>
      <c r="E23" s="21" t="e">
        <f>+VLOOKUP(D23,Employees!B:C,2,0)</f>
        <v>#N/A</v>
      </c>
      <c r="F23" s="19" t="e">
        <f>+VLOOKUP(D23,Employees!B:E,4,0)&amp;" "&amp;VLOOKUP(D23,Employees!B:F,5,0)</f>
        <v>#N/A</v>
      </c>
    </row>
    <row r="24" spans="3:6" x14ac:dyDescent="0.25">
      <c r="C24" s="19" t="e">
        <f>+VLOOKUP(B24,'Training Interventions'!B:C,2,0)</f>
        <v>#N/A</v>
      </c>
      <c r="E24" s="21" t="e">
        <f>+VLOOKUP(D24,Employees!B:C,2,0)</f>
        <v>#N/A</v>
      </c>
      <c r="F24" s="19" t="e">
        <f>+VLOOKUP(D24,Employees!B:E,4,0)&amp;" "&amp;VLOOKUP(D24,Employees!B:F,5,0)</f>
        <v>#N/A</v>
      </c>
    </row>
    <row r="25" spans="3:6" x14ac:dyDescent="0.25">
      <c r="C25" s="19" t="e">
        <f>+VLOOKUP(B25,'Training Interventions'!B:C,2,0)</f>
        <v>#N/A</v>
      </c>
      <c r="E25" s="21" t="e">
        <f>+VLOOKUP(D25,Employees!B:C,2,0)</f>
        <v>#N/A</v>
      </c>
      <c r="F25" s="19" t="e">
        <f>+VLOOKUP(D25,Employees!B:E,4,0)&amp;" "&amp;VLOOKUP(D25,Employees!B:F,5,0)</f>
        <v>#N/A</v>
      </c>
    </row>
    <row r="26" spans="3:6" x14ac:dyDescent="0.25">
      <c r="C26" s="19" t="e">
        <f>+VLOOKUP(B26,'Training Interventions'!B:C,2,0)</f>
        <v>#N/A</v>
      </c>
      <c r="E26" s="21" t="e">
        <f>+VLOOKUP(D26,Employees!B:C,2,0)</f>
        <v>#N/A</v>
      </c>
      <c r="F26" s="19" t="e">
        <f>+VLOOKUP(D26,Employees!B:E,4,0)&amp;" "&amp;VLOOKUP(D26,Employees!B:F,5,0)</f>
        <v>#N/A</v>
      </c>
    </row>
    <row r="27" spans="3:6" x14ac:dyDescent="0.25">
      <c r="C27" s="19" t="e">
        <f>+VLOOKUP(B27,'Training Interventions'!B:C,2,0)</f>
        <v>#N/A</v>
      </c>
      <c r="E27" s="21" t="e">
        <f>+VLOOKUP(D27,Employees!B:C,2,0)</f>
        <v>#N/A</v>
      </c>
      <c r="F27" s="19" t="e">
        <f>+VLOOKUP(D27,Employees!B:E,4,0)&amp;" "&amp;VLOOKUP(D27,Employees!B:F,5,0)</f>
        <v>#N/A</v>
      </c>
    </row>
    <row r="28" spans="3:6" x14ac:dyDescent="0.25">
      <c r="C28" s="19" t="e">
        <f>+VLOOKUP(B28,'Training Interventions'!B:C,2,0)</f>
        <v>#N/A</v>
      </c>
      <c r="E28" s="21" t="e">
        <f>+VLOOKUP(D28,Employees!B:C,2,0)</f>
        <v>#N/A</v>
      </c>
      <c r="F28" s="19" t="e">
        <f>+VLOOKUP(D28,Employees!B:E,4,0)&amp;" "&amp;VLOOKUP(D28,Employees!B:F,5,0)</f>
        <v>#N/A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Training Interventions</vt:lpstr>
      <vt:lpstr>Training Complete and planned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 Jordaan</dc:creator>
  <cp:lastModifiedBy>Ria Jordaan</cp:lastModifiedBy>
  <dcterms:created xsi:type="dcterms:W3CDTF">2025-02-05T07:38:29Z</dcterms:created>
  <dcterms:modified xsi:type="dcterms:W3CDTF">2026-02-11T10:34:25Z</dcterms:modified>
</cp:coreProperties>
</file>