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vicesetaorgza-my.sharepoint.com/personal/riaj_serviceseta_org_za/Documents/RiaJ/Documents/Mandatory Grants 2026-27/Documents/"/>
    </mc:Choice>
  </mc:AlternateContent>
  <xr:revisionPtr revIDLastSave="16" documentId="8_{78DA40F2-8FD6-4F00-B6AA-64772D5FDCEE}" xr6:coauthVersionLast="47" xr6:coauthVersionMax="47" xr10:uidLastSave="{93C6151B-3EA9-453E-819E-244E3D52F399}"/>
  <bookViews>
    <workbookView xWindow="28680" yWindow="-120" windowWidth="29040" windowHeight="15720" tabRatio="704" activeTab="2" xr2:uid="{00000000-000D-0000-FFFF-FFFF00000000}"/>
  </bookViews>
  <sheets>
    <sheet name="Employees" sheetId="1" r:id="rId1"/>
    <sheet name="Training Interventions" sheetId="2" r:id="rId2"/>
    <sheet name="Training Completed and Planned" sheetId="4" r:id="rId3"/>
  </sheets>
  <definedNames>
    <definedName name="_xlnm._FilterDatabase" localSheetId="0" hidden="1">Employees!$A$10:$R$50</definedName>
    <definedName name="_xlnm._FilterDatabase" localSheetId="2" hidden="1">'Training Completed and Planned'!$A$8:$K$29</definedName>
    <definedName name="_xlnm._FilterDatabase" localSheetId="1" hidden="1">'Training Interventions'!$A$17:$M$50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4" l="1"/>
  <c r="E30" i="4"/>
  <c r="F30" i="4"/>
  <c r="I30" i="4" a="1"/>
  <c r="I30" i="4" s="1"/>
  <c r="H30" i="4" a="1"/>
  <c r="H30" i="4" s="1"/>
  <c r="C31" i="4"/>
  <c r="E31" i="4"/>
  <c r="F31" i="4"/>
  <c r="H31" i="4" a="1"/>
  <c r="H31" i="4" s="1"/>
  <c r="C32" i="4"/>
  <c r="E32" i="4"/>
  <c r="F32" i="4"/>
  <c r="H32" i="4" a="1"/>
  <c r="H32" i="4" s="1"/>
  <c r="I32" i="4" a="1"/>
  <c r="I32" i="4" s="1"/>
  <c r="C33" i="4"/>
  <c r="E33" i="4"/>
  <c r="F33" i="4"/>
  <c r="H33" i="4" a="1"/>
  <c r="H33" i="4" s="1"/>
  <c r="I33" i="4" a="1"/>
  <c r="I33" i="4" s="1"/>
  <c r="C34" i="4"/>
  <c r="E34" i="4"/>
  <c r="F34" i="4"/>
  <c r="I34" i="4" a="1"/>
  <c r="I34" i="4" s="1"/>
  <c r="C35" i="4"/>
  <c r="E35" i="4"/>
  <c r="F35" i="4"/>
  <c r="H35" i="4" a="1"/>
  <c r="H35" i="4" s="1"/>
  <c r="I35" i="4" a="1"/>
  <c r="I35" i="4" s="1"/>
  <c r="C36" i="4"/>
  <c r="E36" i="4"/>
  <c r="F36" i="4"/>
  <c r="H36" i="4" a="1"/>
  <c r="H36" i="4" s="1"/>
  <c r="I36" i="4" a="1"/>
  <c r="I36" i="4" s="1"/>
  <c r="C37" i="4"/>
  <c r="E37" i="4"/>
  <c r="F37" i="4"/>
  <c r="I37" i="4" a="1"/>
  <c r="I37" i="4" s="1"/>
  <c r="H37" i="4" a="1"/>
  <c r="H37" i="4" s="1"/>
  <c r="C38" i="4"/>
  <c r="E38" i="4"/>
  <c r="F38" i="4"/>
  <c r="H38" i="4" a="1"/>
  <c r="H38" i="4" s="1"/>
  <c r="I38" i="4" a="1"/>
  <c r="I38" i="4" s="1"/>
  <c r="C39" i="4"/>
  <c r="E39" i="4"/>
  <c r="F39" i="4"/>
  <c r="H39" i="4" a="1"/>
  <c r="H39" i="4" s="1"/>
  <c r="I39" i="4" a="1"/>
  <c r="I39" i="4" s="1"/>
  <c r="C40" i="4"/>
  <c r="E40" i="4"/>
  <c r="F40" i="4"/>
  <c r="I40" i="4" a="1"/>
  <c r="I40" i="4" s="1"/>
  <c r="H40" i="4" a="1"/>
  <c r="H40" i="4" s="1"/>
  <c r="C41" i="4"/>
  <c r="E41" i="4"/>
  <c r="F41" i="4"/>
  <c r="H41" i="4" a="1"/>
  <c r="H41" i="4" s="1"/>
  <c r="I41" i="4" a="1"/>
  <c r="I41" i="4"/>
  <c r="C42" i="4"/>
  <c r="E42" i="4"/>
  <c r="F42" i="4"/>
  <c r="H42" i="4" a="1"/>
  <c r="H42" i="4" s="1"/>
  <c r="I42" i="4" a="1"/>
  <c r="I42" i="4" s="1"/>
  <c r="C43" i="4"/>
  <c r="E43" i="4"/>
  <c r="F43" i="4"/>
  <c r="I43" i="4" a="1"/>
  <c r="I43" i="4" s="1"/>
  <c r="H43" i="4" a="1"/>
  <c r="H43" i="4" s="1"/>
  <c r="C44" i="4"/>
  <c r="E44" i="4"/>
  <c r="F44" i="4"/>
  <c r="H44" i="4" a="1"/>
  <c r="H44" i="4" s="1"/>
  <c r="I44" i="4" a="1"/>
  <c r="I44" i="4" s="1"/>
  <c r="C45" i="4"/>
  <c r="E45" i="4"/>
  <c r="F45" i="4"/>
  <c r="H45" i="4" a="1"/>
  <c r="H45" i="4" s="1"/>
  <c r="I45" i="4" a="1"/>
  <c r="I45" i="4" s="1"/>
  <c r="C46" i="4"/>
  <c r="E46" i="4"/>
  <c r="F46" i="4"/>
  <c r="I46" i="4" a="1"/>
  <c r="I46" i="4" s="1"/>
  <c r="H46" i="4" a="1"/>
  <c r="H46" i="4" s="1"/>
  <c r="C47" i="4"/>
  <c r="E47" i="4"/>
  <c r="F47" i="4"/>
  <c r="H47" i="4" a="1"/>
  <c r="H47" i="4" s="1"/>
  <c r="I47" i="4" a="1"/>
  <c r="I47" i="4" s="1"/>
  <c r="C48" i="4"/>
  <c r="E48" i="4"/>
  <c r="F48" i="4"/>
  <c r="H48" i="4" a="1"/>
  <c r="H48" i="4" s="1"/>
  <c r="I48" i="4" a="1"/>
  <c r="I48" i="4" s="1"/>
  <c r="C49" i="4"/>
  <c r="E49" i="4"/>
  <c r="F49" i="4"/>
  <c r="I49" i="4" a="1"/>
  <c r="I49" i="4" s="1"/>
  <c r="H49" i="4" a="1"/>
  <c r="H49" i="4" s="1"/>
  <c r="C50" i="4"/>
  <c r="E50" i="4"/>
  <c r="F50" i="4"/>
  <c r="H50" i="4" a="1"/>
  <c r="H50" i="4" s="1"/>
  <c r="I50" i="4" a="1"/>
  <c r="I50" i="4" s="1"/>
  <c r="A9" i="4"/>
  <c r="A18" i="2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9" i="4"/>
  <c r="H34" i="4" l="1" a="1"/>
  <c r="H34" i="4" s="1"/>
  <c r="I31" i="4" a="1"/>
  <c r="I31" i="4" s="1"/>
  <c r="F18" i="2" a="1"/>
  <c r="F18" i="2" s="1"/>
  <c r="F20" i="2" a="1"/>
  <c r="F20" i="2" s="1"/>
  <c r="F21" i="2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 s="1"/>
  <c r="F27" i="2" a="1"/>
  <c r="F27" i="2" s="1"/>
  <c r="F28" i="2" a="1"/>
  <c r="F28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40" i="2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/>
  <c r="F47" i="2" a="1"/>
  <c r="F47" i="2" s="1"/>
  <c r="F48" i="2" a="1"/>
  <c r="F48" i="2" s="1"/>
  <c r="F49" i="2" a="1"/>
  <c r="F49" i="2" s="1"/>
  <c r="F50" i="2" a="1"/>
  <c r="F50" i="2" s="1"/>
  <c r="F19" i="2" a="1"/>
  <c r="F19" i="2" s="1"/>
  <c r="I9" i="4" a="1"/>
  <c r="I9" i="4" s="1"/>
  <c r="H12" i="1"/>
  <c r="H11" i="1"/>
  <c r="H9" i="4" l="1" a="1"/>
  <c r="H9" i="4" s="1"/>
  <c r="F9" i="4"/>
  <c r="G11" i="1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E10" i="4" l="1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9" i="4"/>
  <c r="H19" i="4" l="1" a="1"/>
  <c r="H19" i="4" s="1"/>
  <c r="I19" i="4" a="1"/>
  <c r="I19" i="4" s="1"/>
  <c r="H29" i="4" a="1"/>
  <c r="H29" i="4" s="1"/>
  <c r="I29" i="4" a="1"/>
  <c r="I29" i="4" s="1"/>
  <c r="H17" i="4" a="1"/>
  <c r="H17" i="4" s="1"/>
  <c r="I17" i="4" a="1"/>
  <c r="I17" i="4" s="1"/>
  <c r="H28" i="4" a="1"/>
  <c r="H28" i="4" s="1"/>
  <c r="I28" i="4" a="1"/>
  <c r="I28" i="4" s="1"/>
  <c r="H16" i="4" a="1"/>
  <c r="H16" i="4" s="1"/>
  <c r="I16" i="4" a="1"/>
  <c r="I16" i="4" s="1"/>
  <c r="H27" i="4" a="1"/>
  <c r="H27" i="4" s="1"/>
  <c r="I27" i="4" a="1"/>
  <c r="I27" i="4" s="1"/>
  <c r="H15" i="4" a="1"/>
  <c r="H15" i="4" s="1"/>
  <c r="I15" i="4" a="1"/>
  <c r="I15" i="4" s="1"/>
  <c r="H26" i="4" a="1"/>
  <c r="H26" i="4" s="1"/>
  <c r="I26" i="4" a="1"/>
  <c r="I26" i="4" s="1"/>
  <c r="H14" i="4" a="1"/>
  <c r="H14" i="4" s="1"/>
  <c r="I14" i="4" a="1"/>
  <c r="I14" i="4" s="1"/>
  <c r="H25" i="4" a="1"/>
  <c r="H25" i="4" s="1"/>
  <c r="I25" i="4" a="1"/>
  <c r="I25" i="4" s="1"/>
  <c r="H13" i="4" a="1"/>
  <c r="H13" i="4" s="1"/>
  <c r="I13" i="4" a="1"/>
  <c r="I13" i="4" s="1"/>
  <c r="H24" i="4" a="1"/>
  <c r="H24" i="4" s="1"/>
  <c r="I24" i="4" a="1"/>
  <c r="I24" i="4" s="1"/>
  <c r="H12" i="4" a="1"/>
  <c r="H12" i="4" s="1"/>
  <c r="I12" i="4" a="1"/>
  <c r="I12" i="4" s="1"/>
  <c r="H23" i="4" a="1"/>
  <c r="H23" i="4" s="1"/>
  <c r="I23" i="4" a="1"/>
  <c r="I23" i="4" s="1"/>
  <c r="H11" i="4" a="1"/>
  <c r="H11" i="4" s="1"/>
  <c r="I11" i="4" a="1"/>
  <c r="I11" i="4" s="1"/>
  <c r="H22" i="4" a="1"/>
  <c r="H22" i="4" s="1"/>
  <c r="I22" i="4" a="1"/>
  <c r="I22" i="4" s="1"/>
  <c r="H10" i="4" a="1"/>
  <c r="H10" i="4" s="1"/>
  <c r="I10" i="4" a="1"/>
  <c r="I10" i="4" s="1"/>
  <c r="H18" i="4" a="1"/>
  <c r="H18" i="4" s="1"/>
  <c r="I18" i="4" a="1"/>
  <c r="I18" i="4" s="1"/>
  <c r="H21" i="4" a="1"/>
  <c r="H21" i="4" s="1"/>
  <c r="I21" i="4" a="1"/>
  <c r="I21" i="4" s="1"/>
  <c r="H20" i="4" a="1"/>
  <c r="H20" i="4" s="1"/>
  <c r="I20" i="4" a="1"/>
  <c r="I20" i="4" s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Ria Jordaan</author>
  </authors>
  <commentList>
    <comment ref="A1" authorId="0" shapeId="0" xr:uid="{6F6FB02D-5073-4751-AE23-F058F8157811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Must match the applicant company SDL number</t>
        </r>
      </text>
    </comment>
    <comment ref="B1" authorId="0" shapeId="0" xr:uid="{1885075C-D2EC-4012-9D75-17DCA77FD98D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Each employee must have a unique employee number</t>
        </r>
      </text>
    </comment>
    <comment ref="C1" authorId="0" shapeId="0" xr:uid="{044E0D8B-8DCB-4CCE-8E48-5C2FDCE48B87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Add an ' before starting the ID number</t>
        </r>
      </text>
    </comment>
    <comment ref="F1" authorId="0" shapeId="0" xr:uid="{556E69CB-C3DD-4B86-89D3-DC8CCDD05EE4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As per ID document
</t>
        </r>
      </text>
    </comment>
    <comment ref="G1" authorId="0" shapeId="0" xr:uid="{354D9BF9-1646-4D97-9AF6-0F771D1BAB8F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Remember to add an 'before typing the ID for the date of birth to pull through from RSA citizens</t>
        </r>
      </text>
    </comment>
    <comment ref="J1" authorId="0" shapeId="0" xr:uid="{5CA6F63F-9790-4C46-AEF4-546766FAF216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Select from the dropbox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Ria Jordaan</author>
  </authors>
  <commentList>
    <comment ref="A1" authorId="0" shapeId="0" xr:uid="{3F7F9A61-F427-4B56-8CF6-F62F048F0142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Must match the applicant company SDL number</t>
        </r>
      </text>
    </comment>
    <comment ref="B1" authorId="0" shapeId="0" xr:uid="{C5F07138-63CD-4AA4-A6AC-BD2ADDF3F7E3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Each intervention must have a unique number, remember to separate between WSP and ATR </t>
        </r>
      </text>
    </comment>
    <comment ref="C1" authorId="0" shapeId="0" xr:uid="{73391B11-99C7-4533-BB1C-C376A8ACCE1F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PIVOTAL Training</t>
        </r>
        <r>
          <rPr>
            <sz val="9"/>
            <color indexed="81"/>
            <rFont val="Tahoma"/>
            <family val="2"/>
          </rPr>
          <t xml:space="preserve">: Use the official intervention name as registered with QCTO/SAQA
</t>
        </r>
        <r>
          <rPr>
            <b/>
            <sz val="9"/>
            <color indexed="81"/>
            <rFont val="Tahoma"/>
            <family val="2"/>
          </rPr>
          <t xml:space="preserve">Non-PIVOTAL: </t>
        </r>
        <r>
          <rPr>
            <sz val="9"/>
            <color indexed="81"/>
            <rFont val="Tahoma"/>
            <family val="2"/>
          </rPr>
          <t>Description must clearly describe the type of training that is being captured</t>
        </r>
      </text>
    </comment>
    <comment ref="F1" authorId="0" shapeId="0" xr:uid="{5971C990-6928-425F-80A6-9C078B64FDD2}">
      <text>
        <r>
          <rPr>
            <b/>
            <sz val="9"/>
            <color indexed="81"/>
            <rFont val="Tahoma"/>
            <charset val="1"/>
          </rPr>
          <t>Ria Jordaan:</t>
        </r>
        <r>
          <rPr>
            <sz val="9"/>
            <color indexed="81"/>
            <rFont val="Tahoma"/>
            <charset val="1"/>
          </rPr>
          <t xml:space="preserve">
Entry Level 
NQF 1-3
ABET 1-4
Inhouse Training
Seminars</t>
        </r>
      </text>
    </comment>
    <comment ref="H1" authorId="0" shapeId="0" xr:uid="{6A55324B-7E00-491A-A3B1-F6FD8D94A41C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PIVOTAL Training: “PIVOTAL is an acronym‟ which means professional, vocational, technical and academic learning programmes that result in qualifications or part qualifications on the National Qualifications Framework.</t>
        </r>
      </text>
    </comment>
    <comment ref="I1" authorId="0" shapeId="0" xr:uid="{5EA20D89-8306-484B-83D8-B1289AE6B235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Internal:</t>
        </r>
        <r>
          <rPr>
            <sz val="9"/>
            <color indexed="81"/>
            <rFont val="Tahoma"/>
            <family val="2"/>
          </rPr>
          <t xml:space="preserve"> Training conducted inhouse by the applicant company
</t>
        </r>
        <r>
          <rPr>
            <b/>
            <sz val="9"/>
            <color indexed="81"/>
            <rFont val="Tahoma"/>
            <family val="2"/>
          </rPr>
          <t>External:</t>
        </r>
        <r>
          <rPr>
            <sz val="9"/>
            <color indexed="81"/>
            <rFont val="Tahoma"/>
            <family val="2"/>
          </rPr>
          <t xml:space="preserve"> The applicant company used a training provider external to the company to train the employees</t>
        </r>
      </text>
    </comment>
    <comment ref="F2" authorId="0" shapeId="0" xr:uid="{05A8F64B-8B82-4A34-B59E-F8190E6F5355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PIVOTAL ONLY: 
</t>
        </r>
        <r>
          <rPr>
            <sz val="9"/>
            <color indexed="81"/>
            <rFont val="Tahoma"/>
            <family val="2"/>
          </rPr>
          <t>Intermediate Level
NQF L4-6</t>
        </r>
      </text>
    </comment>
    <comment ref="F3" authorId="0" shapeId="0" xr:uid="{65DF6E6A-ACE8-4A5C-9BDA-E65A52565886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PIVOTAL ONLY:</t>
        </r>
        <r>
          <rPr>
            <sz val="9"/>
            <color indexed="81"/>
            <rFont val="Tahoma"/>
            <family val="2"/>
          </rPr>
          <t xml:space="preserve"> 
Advance Level
NQF L7-10</t>
        </r>
      </text>
    </comment>
    <comment ref="E16" authorId="0" shapeId="0" xr:uid="{8739682F-3709-4F63-A8F1-55581109F510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Undefined to be used for non-PIVOTAL learning interventions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Ria Jordaan</author>
  </authors>
  <commentList>
    <comment ref="A1" authorId="0" shapeId="0" xr:uid="{5BF311C7-2BF2-4E86-8249-C3B44543C4A4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Must match the applicant company SDL number</t>
        </r>
      </text>
    </comment>
    <comment ref="H1" authorId="0" shapeId="0" xr:uid="{FF54327C-2FEB-4AA4-8583-0E1BE3675E92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ATR:</t>
        </r>
        <r>
          <rPr>
            <sz val="9"/>
            <color indexed="81"/>
            <rFont val="Tahoma"/>
            <family val="2"/>
          </rPr>
          <t xml:space="preserve"> Training concluded in ATR period
</t>
        </r>
        <r>
          <rPr>
            <b/>
            <sz val="9"/>
            <color indexed="81"/>
            <rFont val="Tahoma"/>
            <family val="2"/>
          </rPr>
          <t xml:space="preserve">Enrolled: </t>
        </r>
        <r>
          <rPr>
            <sz val="9"/>
            <color indexed="81"/>
            <rFont val="Tahoma"/>
            <family val="2"/>
          </rPr>
          <t xml:space="preserve">Multiple year training rolling not yet finished
</t>
        </r>
        <r>
          <rPr>
            <b/>
            <sz val="9"/>
            <color indexed="81"/>
            <rFont val="Tahoma"/>
            <family val="2"/>
          </rPr>
          <t xml:space="preserve">WSP: </t>
        </r>
        <r>
          <rPr>
            <sz val="9"/>
            <color indexed="81"/>
            <rFont val="Tahoma"/>
            <family val="2"/>
          </rPr>
          <t>Training to start in the next year</t>
        </r>
      </text>
    </comment>
    <comment ref="I1" authorId="0" shapeId="0" xr:uid="{004FF4A0-D447-42B3-8A9B-20837BADF3EC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ATR:</t>
        </r>
        <r>
          <rPr>
            <sz val="9"/>
            <color indexed="81"/>
            <rFont val="Tahoma"/>
            <family val="2"/>
          </rPr>
          <t xml:space="preserve"> Training concluded in ATR period
</t>
        </r>
        <r>
          <rPr>
            <b/>
            <sz val="9"/>
            <color indexed="81"/>
            <rFont val="Tahoma"/>
            <family val="2"/>
          </rPr>
          <t xml:space="preserve">Enrolled: </t>
        </r>
        <r>
          <rPr>
            <sz val="9"/>
            <color indexed="81"/>
            <rFont val="Tahoma"/>
            <family val="2"/>
          </rPr>
          <t xml:space="preserve">Multiple year training rolling not yet finished
</t>
        </r>
        <r>
          <rPr>
            <b/>
            <sz val="9"/>
            <color indexed="81"/>
            <rFont val="Tahoma"/>
            <family val="2"/>
          </rPr>
          <t xml:space="preserve">WSP: </t>
        </r>
        <r>
          <rPr>
            <sz val="9"/>
            <color indexed="81"/>
            <rFont val="Tahoma"/>
            <family val="2"/>
          </rPr>
          <t>Training to start in the next year</t>
        </r>
      </text>
    </comment>
    <comment ref="G2" authorId="0" shapeId="0" xr:uid="{24C8AEA9-B30F-4F38-8C9D-969B9F88DB8F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Multiple year training but did occur within ATR Period
</t>
        </r>
        <r>
          <rPr>
            <b/>
            <sz val="9"/>
            <color indexed="81"/>
            <rFont val="Tahoma"/>
            <family val="2"/>
          </rPr>
          <t>NOTE: FOR MUTLIPLE YEAR TRAINING THAT FALLS IN THE ATR AND WSP PERIOD THE INTERVENTIONS WILL HAVE TO BE CAPTURED TWICE, ONCE AS AN ATR (ENROLLED) AND ONCE AS A WSP (PLANNED)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96EF95AD-1D56-4C6B-A223-8703CDD24194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Training concluded within the ATR period
</t>
        </r>
      </text>
    </comment>
    <comment ref="K3" authorId="0" shapeId="0" xr:uid="{CE809785-6F3C-49E4-8480-53B635D5C3ED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Employed persons by the applicant company</t>
        </r>
      </text>
    </comment>
    <comment ref="G4" authorId="0" shapeId="0" xr:uid="{C6123E80-13E6-406F-A1BE-066DD45426BE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Training not yet started or multiple year training started in previous year and planned to continue in the next year
</t>
        </r>
        <r>
          <rPr>
            <b/>
            <sz val="9"/>
            <color indexed="81"/>
            <rFont val="Tahoma"/>
            <family val="2"/>
          </rPr>
          <t>NOTE: FOR MUTLIPLE YEAR TRAINING THAT FALLS IN THE ATR AND WSP PERIOD THE INTERVENTIONS WILL HAVE TO BE CAPTURED TWICE, ONCE AS AN ATR (ENROLLED) AND ONCE AS A WSP (PLANNED)</t>
        </r>
      </text>
    </comment>
    <comment ref="K4" authorId="0" shapeId="0" xr:uid="{78AEEFE6-7D80-4911-8C9F-0BE3E0A45AB4}">
      <text>
        <r>
          <rPr>
            <b/>
            <sz val="9"/>
            <color indexed="81"/>
            <rFont val="Tahoma"/>
            <family val="2"/>
          </rPr>
          <t>Ria Jordaan:</t>
        </r>
        <r>
          <rPr>
            <sz val="9"/>
            <color indexed="81"/>
            <rFont val="Tahoma"/>
            <family val="2"/>
          </rPr>
          <t xml:space="preserve">
Unemployed learners employed for training purposes where the applicant company was the lead/host employer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<sst xmlns="http://schemas.openxmlformats.org/spreadsheetml/2006/main" count="176" uniqueCount="134">
  <si>
    <t>SDL Number</t>
  </si>
  <si>
    <t>Employee No</t>
  </si>
  <si>
    <t>ID Type</t>
  </si>
  <si>
    <t>First Name</t>
  </si>
  <si>
    <t>Last Name</t>
  </si>
  <si>
    <t>Date of Birth(yyyy/mm/dd)</t>
  </si>
  <si>
    <t>Gender</t>
  </si>
  <si>
    <t>Equity</t>
  </si>
  <si>
    <t>Disability</t>
  </si>
  <si>
    <t>Citizenship</t>
  </si>
  <si>
    <t>Municipality</t>
  </si>
  <si>
    <t>Highest Qual Title</t>
  </si>
  <si>
    <t>Highest Qual Type</t>
  </si>
  <si>
    <t>Employment Type</t>
  </si>
  <si>
    <t>Employment Status</t>
  </si>
  <si>
    <t>Job Title</t>
  </si>
  <si>
    <t>OFO Code</t>
  </si>
  <si>
    <t>Intervention Number</t>
  </si>
  <si>
    <t>Intervention Type</t>
  </si>
  <si>
    <t>Intervention Cost</t>
  </si>
  <si>
    <t>SAQA ID</t>
  </si>
  <si>
    <t>Provider Name</t>
  </si>
  <si>
    <t>ETQA</t>
  </si>
  <si>
    <t>Accreditation Number</t>
  </si>
  <si>
    <t>PIVOTAL</t>
  </si>
  <si>
    <t>External</t>
  </si>
  <si>
    <t>Intervention Title</t>
  </si>
  <si>
    <t>Employee ID</t>
  </si>
  <si>
    <t>Employee Name</t>
  </si>
  <si>
    <t>Employee Intervention Status</t>
  </si>
  <si>
    <t>Start Date (yyyy/mm/dd)</t>
  </si>
  <si>
    <t>End Date (yyyy/mm/dd)</t>
  </si>
  <si>
    <t>Learning Mode</t>
  </si>
  <si>
    <t>Appointment Section</t>
  </si>
  <si>
    <t>Other</t>
  </si>
  <si>
    <t>National ID</t>
  </si>
  <si>
    <t>Passport Number</t>
  </si>
  <si>
    <t>Work Permit Number</t>
  </si>
  <si>
    <t>Male</t>
  </si>
  <si>
    <t>Female</t>
  </si>
  <si>
    <t>African</t>
  </si>
  <si>
    <t>Coloured</t>
  </si>
  <si>
    <t>Indian</t>
  </si>
  <si>
    <t>White</t>
  </si>
  <si>
    <t>Dual (SA plus other)</t>
  </si>
  <si>
    <t>Permanent Resident</t>
  </si>
  <si>
    <t>South Africa</t>
  </si>
  <si>
    <t>Temporary</t>
  </si>
  <si>
    <t>Employed</t>
  </si>
  <si>
    <t>Permanent</t>
  </si>
  <si>
    <t>Terminated</t>
  </si>
  <si>
    <t>TES Assignees</t>
  </si>
  <si>
    <t>Unemployed</t>
  </si>
  <si>
    <t>*Text Field</t>
  </si>
  <si>
    <t>Occupationally-directed instructional and work-based learning programme that requires a formal contract – formally assessed by an accredited body</t>
  </si>
  <si>
    <t>ABET Band 2</t>
  </si>
  <si>
    <t>Entry Level</t>
  </si>
  <si>
    <t>Yes</t>
  </si>
  <si>
    <t>Occupationally-directed instructional and work-based learning programme that does not require a formal contract – formally assessed by an accredited body</t>
  </si>
  <si>
    <t>ABET Band 3</t>
  </si>
  <si>
    <t>Intermediate Level</t>
  </si>
  <si>
    <t>No</t>
  </si>
  <si>
    <t>Occupationally-directed instructional programmes – not usually formally assessed</t>
  </si>
  <si>
    <t>ABET Band 4</t>
  </si>
  <si>
    <t>Advanced Level</t>
  </si>
  <si>
    <t>Work-based only – not usually formally trained or assessed</t>
  </si>
  <si>
    <t>NQF Level 1</t>
  </si>
  <si>
    <t>NQF Level 2</t>
  </si>
  <si>
    <t>NQF Level 3</t>
  </si>
  <si>
    <t>NQF Level 4</t>
  </si>
  <si>
    <t>NQF Level 5</t>
  </si>
  <si>
    <t>NQF Level 6</t>
  </si>
  <si>
    <t>NQF Level 7</t>
  </si>
  <si>
    <t>NQF Level 8</t>
  </si>
  <si>
    <t>NQF Level 9</t>
  </si>
  <si>
    <t>Below NQF Level 1</t>
  </si>
  <si>
    <t>Institution-based theoretical instruction alone – formally assessed by the institution</t>
  </si>
  <si>
    <t>ABET Band 1</t>
  </si>
  <si>
    <t>Institution-based theoretical instruction and some practical learning with an employer or in a simulated work environment – formally assessed through the institution</t>
  </si>
  <si>
    <t>NQF Level 10</t>
  </si>
  <si>
    <t>Recognised or registered structured experiential learning in the workplace that is required after the achievement of a qualification – formally assessed by a statutory occupational or professional body</t>
  </si>
  <si>
    <t>Undefined</t>
  </si>
  <si>
    <t>*See OFO, Municipality, Qualification and ETQA Spreadsheet</t>
  </si>
  <si>
    <t>Achieved</t>
  </si>
  <si>
    <t>Enrolled</t>
  </si>
  <si>
    <t>Recognition of Prior Learning</t>
  </si>
  <si>
    <t>Planned</t>
  </si>
  <si>
    <t>Distance Learning</t>
  </si>
  <si>
    <t>Face to Face Instruction</t>
  </si>
  <si>
    <t>Work Place Learning</t>
  </si>
  <si>
    <t>Mixed Mode</t>
  </si>
  <si>
    <t>Self-study</t>
  </si>
  <si>
    <t>Intervention Level</t>
  </si>
  <si>
    <t>Band Level</t>
  </si>
  <si>
    <t>Employee's ID</t>
  </si>
  <si>
    <t>*Take from Intervention No. on Training Intervention page</t>
  </si>
  <si>
    <t>*Take from Employee No. on Employees page</t>
  </si>
  <si>
    <t>*Text Field (Not Mandatory)</t>
  </si>
  <si>
    <t>Std 10/ Grade 12</t>
  </si>
  <si>
    <t>City of Johannesburg</t>
  </si>
  <si>
    <t>333302 - Labour Recruitment Consultant: Permanent Employment Agency (PEA)</t>
  </si>
  <si>
    <t>*Text Field (Mandatory for all PIVOTAL learning Programmes)</t>
  </si>
  <si>
    <t>Total cost per learning programme</t>
  </si>
  <si>
    <t>SSETA (Services SETA)</t>
  </si>
  <si>
    <t xml:space="preserve">Matric </t>
  </si>
  <si>
    <t>Clerk Gr2</t>
  </si>
  <si>
    <t>0003126156080</t>
  </si>
  <si>
    <t>Communication(talk/listen)</t>
  </si>
  <si>
    <t>Disabled but unspecified</t>
  </si>
  <si>
    <t>Emotional (behav/psych)</t>
  </si>
  <si>
    <t>Hearing (even with h. aid)</t>
  </si>
  <si>
    <t>Intellectual (learn etc)</t>
  </si>
  <si>
    <t>Multiple</t>
  </si>
  <si>
    <t>None</t>
  </si>
  <si>
    <t>Physical (move/stand etc)</t>
  </si>
  <si>
    <t>Sight (even with glasses)</t>
  </si>
  <si>
    <t>*Companies SDL number as per LMIS</t>
  </si>
  <si>
    <t>Formula =DATE(CONCAT(IF(VALUE(LEFT(C11;2))&lt;=VALUE(TEXT(TODAY();"yy"));"20";"19");LEFT(C11;2));MID(C11;3;2);MID(C11;5;2))</t>
  </si>
  <si>
    <t>Must be the 6 Digit OFO Code</t>
  </si>
  <si>
    <t>Must match the code sheet exactly</t>
  </si>
  <si>
    <t>*Formula pulls through data from Intervention Number</t>
  </si>
  <si>
    <t>*Formula pulls through data from Employee Number</t>
  </si>
  <si>
    <t>18.1 - Employed</t>
  </si>
  <si>
    <t>18.2 - Unemployed</t>
  </si>
  <si>
    <t>Peter Pan Training</t>
  </si>
  <si>
    <t>WSP 02</t>
  </si>
  <si>
    <t>Occupational Certificate: Laundry Finisher</t>
  </si>
  <si>
    <t>18.1</t>
  </si>
  <si>
    <t>18.2</t>
  </si>
  <si>
    <t>*Formula pulls through data from Intervention Status</t>
  </si>
  <si>
    <t>L000000000</t>
  </si>
  <si>
    <t>EMP 01</t>
  </si>
  <si>
    <t>John</t>
  </si>
  <si>
    <t>Doe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</si>
</sst>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#,##0.0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BEDD95"/>
        <bgColor indexed="64"/>
      </patternFill>
    </fill>
    <fill>
      <patternFill patternType="solid">
        <fgColor rgb="FF6EC5B8"/>
        <bgColor indexed="64"/>
      </patternFill>
    </fill>
    <fill>
      <patternFill patternType="solid">
        <fgColor rgb="FFDD5E15"/>
        <bgColor indexed="64"/>
      </patternFill>
    </fill>
    <fill>
      <patternFill patternType="solid">
        <fgColor rgb="FFE2D4A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Protection="1">
      <protection locked="0"/>
    </xf>
    <xf numFmtId="1" fontId="3" fillId="0" borderId="0" xfId="0" applyNumberFormat="1" applyFont="1" applyProtection="1">
      <protection locked="0"/>
    </xf>
    <xf numFmtId="0" fontId="3" fillId="3" borderId="0" xfId="0" applyFont="1" applyFill="1" applyProtection="1">
      <protection locked="0"/>
    </xf>
    <xf numFmtId="1" fontId="3" fillId="3" borderId="0" xfId="0" applyNumberFormat="1" applyFont="1" applyFill="1" applyProtection="1">
      <protection locked="0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/>
    </xf>
    <xf numFmtId="164" fontId="3" fillId="0" borderId="0" xfId="0" applyNumberFormat="1" applyFont="1" applyProtection="1">
      <protection locked="0"/>
    </xf>
    <xf numFmtId="0" fontId="0" fillId="0" borderId="0" xfId="0" applyProtection="1">
      <protection locked="0"/>
    </xf>
    <xf numFmtId="1" fontId="3" fillId="2" borderId="1" xfId="0" applyNumberFormat="1" applyFont="1" applyFill="1" applyBorder="1" applyAlignment="1">
      <alignment horizontal="left" vertical="top"/>
    </xf>
    <xf numFmtId="1" fontId="3" fillId="3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/>
    </xf>
    <xf numFmtId="0" fontId="3" fillId="4" borderId="0" xfId="0" applyFont="1" applyFill="1" applyProtection="1">
      <protection locked="0"/>
    </xf>
    <xf numFmtId="0" fontId="3" fillId="4" borderId="0" xfId="0" applyFont="1" applyFill="1"/>
    <xf numFmtId="0" fontId="2" fillId="4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1" fontId="2" fillId="3" borderId="1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/>
    </xf>
    <xf numFmtId="15" fontId="2" fillId="3" borderId="1" xfId="0" applyNumberFormat="1" applyFont="1" applyFill="1" applyBorder="1" applyAlignment="1">
      <alignment horizontal="left" vertical="top" wrapText="1"/>
    </xf>
    <xf numFmtId="15" fontId="2" fillId="3" borderId="1" xfId="0" applyNumberFormat="1" applyFont="1" applyFill="1" applyBorder="1" applyAlignment="1">
      <alignment horizontal="left" vertical="top"/>
    </xf>
    <xf numFmtId="15" fontId="3" fillId="3" borderId="1" xfId="0" applyNumberFormat="1" applyFont="1" applyFill="1" applyBorder="1" applyAlignment="1">
      <alignment horizontal="left" vertical="top"/>
    </xf>
    <xf numFmtId="14" fontId="3" fillId="3" borderId="0" xfId="0" applyNumberFormat="1" applyFont="1" applyFill="1" applyProtection="1">
      <protection locked="0"/>
    </xf>
    <xf numFmtId="0" fontId="7" fillId="5" borderId="0" xfId="0" applyFont="1" applyFill="1" applyAlignment="1">
      <alignment horizontal="center"/>
    </xf>
    <xf numFmtId="1" fontId="7" fillId="5" borderId="0" xfId="0" applyNumberFormat="1" applyFont="1" applyFill="1" applyAlignment="1">
      <alignment horizontal="center"/>
    </xf>
    <xf numFmtId="14" fontId="3" fillId="3" borderId="0" xfId="0" applyNumberFormat="1" applyFont="1" applyFill="1"/>
    <xf numFmtId="0" fontId="1" fillId="6" borderId="0" xfId="0" applyFont="1" applyFill="1" applyProtection="1">
      <protection locked="0"/>
    </xf>
    <xf numFmtId="1" fontId="3" fillId="6" borderId="0" xfId="0" quotePrefix="1" applyNumberFormat="1" applyFont="1" applyFill="1" applyProtection="1">
      <protection locked="0"/>
    </xf>
    <xf numFmtId="0" fontId="3" fillId="6" borderId="0" xfId="0" applyFont="1" applyFill="1" applyProtection="1">
      <protection locked="0"/>
    </xf>
    <xf numFmtId="0" fontId="2" fillId="6" borderId="0" xfId="0" applyFont="1" applyFill="1" applyProtection="1">
      <protection locked="0"/>
    </xf>
    <xf numFmtId="14" fontId="3" fillId="6" borderId="0" xfId="0" applyNumberFormat="1" applyFont="1" applyFill="1"/>
    <xf numFmtId="0" fontId="3" fillId="6" borderId="0" xfId="0" applyFont="1" applyFill="1"/>
    <xf numFmtId="164" fontId="3" fillId="6" borderId="0" xfId="0" applyNumberFormat="1" applyFont="1" applyFill="1" applyProtection="1">
      <protection locked="0"/>
    </xf>
    <xf numFmtId="1" fontId="3" fillId="6" borderId="0" xfId="0" applyNumberFormat="1" applyFont="1" applyFill="1" applyProtection="1">
      <protection locked="0"/>
    </xf>
    <xf numFmtId="14" fontId="3" fillId="6" borderId="0" xfId="0" applyNumberFormat="1" applyFont="1" applyFill="1" applyProtection="1">
      <protection locked="0"/>
    </xf>
    <xf numFmtId="0" fontId="2" fillId="6" borderId="1" xfId="0" applyFont="1" applyFill="1" applyBorder="1" applyAlignment="1">
      <alignment horizontal="left" vertical="top" wrapText="1"/>
    </xf>
    <xf numFmtId="0" fontId="1" fillId="6" borderId="0" xfId="0" quotePrefix="1" applyFont="1" applyFill="1" applyProtection="1">
      <protection locked="0"/>
    </xf>
  </cellXfs>
  <cellStyles count="2">
    <cellStyle name="Normal" xfId="0" builtinId="0"/>
    <cellStyle name="Normal 25" xfId="1" xr:uid="{00000000-0005-0000-0000-000001000000}"/>
  </cellStyles>
  <dxfs count="0"/>
  <tableStyles count="0" defaultTableStyle="TableStyleMedium2" defaultPivotStyle="PivotStyleLight16"/>
  <colors>
    <mruColors>
      <color rgb="FFE2D4AB"/>
      <color rgb="FFDD5E15"/>
      <color rgb="FF6EC5B8"/>
      <color rgb="FFBEDD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6EC5B8"/>
    <pageSetUpPr fitToPage="1"/>
  </sheetPr>
  <dimension ref="A1:R50"/>
  <sheetViews>
    <sheetView zoomScaleNormal="100" workbookViewId="0">
      <selection activeCell="L13" sqref="L13"/>
    </sheetView>
  </sheetViews>
  <sheetFormatPr defaultColWidth="9.08984375" defaultRowHeight="12.5" x14ac:dyDescent="0.25"/>
  <cols>
    <col min="1" max="1" width="13.08984375" style="3" bestFit="1" customWidth="1"/>
    <col min="2" max="2" width="14.54296875" style="3" customWidth="1"/>
    <col min="3" max="3" width="16.54296875" style="4" customWidth="1"/>
    <col min="4" max="4" width="20.36328125" style="3" bestFit="1" customWidth="1"/>
    <col min="5" max="6" width="25.36328125" style="3" customWidth="1"/>
    <col min="7" max="7" width="29.453125" style="3" customWidth="1"/>
    <col min="8" max="9" width="13.08984375" style="3" customWidth="1"/>
    <col min="10" max="10" width="26.6328125" style="3" customWidth="1"/>
    <col min="11" max="11" width="20.6328125" style="3" customWidth="1"/>
    <col min="12" max="14" width="35.36328125" style="3" customWidth="1"/>
    <col min="15" max="15" width="18.08984375" style="3" bestFit="1" customWidth="1"/>
    <col min="16" max="16" width="19.54296875" style="3" bestFit="1" customWidth="1"/>
    <col min="17" max="17" width="20.08984375" style="3" customWidth="1"/>
    <col min="18" max="18" width="66.6328125" style="3" bestFit="1" customWidth="1"/>
    <col min="19" max="16384" width="9.08984375" style="3"/>
  </cols>
  <sheetData>
    <row r="1" spans="1:18" s="1" customFormat="1" ht="62.5" x14ac:dyDescent="0.25">
      <c r="A1" s="15" t="s">
        <v>116</v>
      </c>
      <c r="B1" s="8" t="s">
        <v>53</v>
      </c>
      <c r="C1" s="13" t="s">
        <v>53</v>
      </c>
      <c r="D1" s="8" t="s">
        <v>35</v>
      </c>
      <c r="E1" s="8" t="s">
        <v>53</v>
      </c>
      <c r="F1" s="8" t="s">
        <v>53</v>
      </c>
      <c r="G1" s="16" t="s">
        <v>117</v>
      </c>
      <c r="H1" s="10" t="s">
        <v>38</v>
      </c>
      <c r="I1" s="8" t="s">
        <v>40</v>
      </c>
      <c r="J1" s="8" t="s">
        <v>107</v>
      </c>
      <c r="K1" s="8" t="s">
        <v>44</v>
      </c>
      <c r="L1" s="17" t="s">
        <v>82</v>
      </c>
      <c r="M1" s="7" t="s">
        <v>97</v>
      </c>
      <c r="N1" s="17" t="s">
        <v>82</v>
      </c>
      <c r="O1" s="8" t="s">
        <v>47</v>
      </c>
      <c r="P1" s="8" t="s">
        <v>48</v>
      </c>
      <c r="Q1" s="8" t="s">
        <v>53</v>
      </c>
      <c r="R1" s="17" t="s">
        <v>82</v>
      </c>
    </row>
    <row r="2" spans="1:18" s="1" customFormat="1" x14ac:dyDescent="0.25">
      <c r="A2" s="8"/>
      <c r="B2" s="8"/>
      <c r="C2" s="13"/>
      <c r="D2" s="8" t="s">
        <v>36</v>
      </c>
      <c r="E2" s="8"/>
      <c r="F2" s="8"/>
      <c r="G2" s="10"/>
      <c r="H2" s="10" t="s">
        <v>39</v>
      </c>
      <c r="I2" s="8" t="s">
        <v>41</v>
      </c>
      <c r="J2" s="8" t="s">
        <v>108</v>
      </c>
      <c r="K2" s="8" t="s">
        <v>34</v>
      </c>
      <c r="L2" s="21" t="s">
        <v>119</v>
      </c>
      <c r="M2" s="8"/>
      <c r="N2" s="21" t="s">
        <v>119</v>
      </c>
      <c r="O2" s="8" t="s">
        <v>49</v>
      </c>
      <c r="P2" s="8" t="s">
        <v>50</v>
      </c>
      <c r="Q2" s="8"/>
      <c r="R2" s="21" t="s">
        <v>118</v>
      </c>
    </row>
    <row r="3" spans="1:18" s="1" customFormat="1" x14ac:dyDescent="0.25">
      <c r="A3" s="8"/>
      <c r="B3" s="8"/>
      <c r="C3" s="13"/>
      <c r="D3" s="8" t="s">
        <v>37</v>
      </c>
      <c r="E3" s="8"/>
      <c r="F3" s="8"/>
      <c r="G3" s="10"/>
      <c r="H3" s="10"/>
      <c r="I3" s="8" t="s">
        <v>42</v>
      </c>
      <c r="J3" s="8" t="s">
        <v>109</v>
      </c>
      <c r="K3" s="8" t="s">
        <v>45</v>
      </c>
      <c r="L3" s="18"/>
      <c r="M3" s="8"/>
      <c r="N3" s="18"/>
      <c r="O3" s="8" t="s">
        <v>51</v>
      </c>
      <c r="P3" s="8" t="s">
        <v>52</v>
      </c>
      <c r="Q3" s="8"/>
      <c r="R3" s="21" t="s">
        <v>119</v>
      </c>
    </row>
    <row r="4" spans="1:18" s="1" customFormat="1" x14ac:dyDescent="0.25">
      <c r="A4" s="8"/>
      <c r="B4" s="8"/>
      <c r="C4" s="13"/>
      <c r="D4" s="8"/>
      <c r="E4" s="8"/>
      <c r="F4" s="8"/>
      <c r="G4" s="10"/>
      <c r="H4" s="10"/>
      <c r="I4" s="8" t="s">
        <v>43</v>
      </c>
      <c r="J4" s="8" t="s">
        <v>110</v>
      </c>
      <c r="K4" s="8" t="s">
        <v>46</v>
      </c>
      <c r="L4" s="18"/>
      <c r="M4" s="8"/>
      <c r="N4" s="18"/>
      <c r="O4" s="8"/>
      <c r="P4" s="8"/>
      <c r="Q4" s="8"/>
      <c r="R4" s="18"/>
    </row>
    <row r="5" spans="1:18" s="1" customFormat="1" x14ac:dyDescent="0.25">
      <c r="A5" s="8"/>
      <c r="B5" s="8"/>
      <c r="C5" s="13"/>
      <c r="D5" s="8"/>
      <c r="E5" s="8"/>
      <c r="F5" s="8"/>
      <c r="G5" s="10"/>
      <c r="H5" s="10"/>
      <c r="I5" s="8"/>
      <c r="J5" s="8" t="s">
        <v>111</v>
      </c>
      <c r="K5" s="8"/>
      <c r="L5" s="18"/>
      <c r="M5" s="8"/>
      <c r="N5" s="18"/>
      <c r="O5" s="8"/>
      <c r="P5" s="8"/>
      <c r="Q5" s="8"/>
      <c r="R5" s="18"/>
    </row>
    <row r="6" spans="1:18" s="1" customFormat="1" x14ac:dyDescent="0.25">
      <c r="A6" s="8"/>
      <c r="B6" s="8"/>
      <c r="C6" s="13"/>
      <c r="D6" s="8"/>
      <c r="E6" s="8"/>
      <c r="F6" s="8"/>
      <c r="G6" s="10"/>
      <c r="H6" s="10"/>
      <c r="I6" s="8"/>
      <c r="J6" s="8" t="s">
        <v>112</v>
      </c>
      <c r="K6" s="8"/>
      <c r="L6" s="18"/>
      <c r="M6" s="8"/>
      <c r="N6" s="18"/>
      <c r="O6" s="8"/>
      <c r="P6" s="8"/>
      <c r="Q6" s="8"/>
      <c r="R6" s="18"/>
    </row>
    <row r="7" spans="1:18" s="1" customFormat="1" x14ac:dyDescent="0.25">
      <c r="A7" s="8"/>
      <c r="B7" s="8"/>
      <c r="C7" s="13"/>
      <c r="D7" s="8"/>
      <c r="E7" s="8"/>
      <c r="F7" s="8"/>
      <c r="G7" s="10"/>
      <c r="H7" s="10"/>
      <c r="I7" s="8"/>
      <c r="J7" s="8" t="s">
        <v>113</v>
      </c>
      <c r="K7" s="8"/>
      <c r="L7" s="18"/>
      <c r="M7" s="8"/>
      <c r="N7" s="18"/>
      <c r="O7" s="8"/>
      <c r="P7" s="8"/>
      <c r="Q7" s="8"/>
      <c r="R7" s="18"/>
    </row>
    <row r="8" spans="1:18" s="1" customFormat="1" x14ac:dyDescent="0.25">
      <c r="A8" s="8"/>
      <c r="B8" s="8"/>
      <c r="C8" s="13"/>
      <c r="D8" s="8"/>
      <c r="E8" s="8"/>
      <c r="F8" s="8"/>
      <c r="G8" s="10"/>
      <c r="H8" s="10"/>
      <c r="I8" s="8"/>
      <c r="J8" s="8" t="s">
        <v>114</v>
      </c>
      <c r="K8" s="8"/>
      <c r="L8" s="18"/>
      <c r="M8" s="8"/>
      <c r="N8" s="18"/>
      <c r="O8" s="8"/>
      <c r="P8" s="8"/>
      <c r="Q8" s="8"/>
      <c r="R8" s="18"/>
    </row>
    <row r="9" spans="1:18" s="1" customFormat="1" x14ac:dyDescent="0.25">
      <c r="A9" s="8"/>
      <c r="B9" s="8"/>
      <c r="C9" s="13"/>
      <c r="D9" s="8"/>
      <c r="E9" s="8"/>
      <c r="F9" s="8"/>
      <c r="G9" s="10"/>
      <c r="H9" s="10"/>
      <c r="I9" s="8"/>
      <c r="J9" s="8" t="s">
        <v>115</v>
      </c>
      <c r="K9" s="8"/>
      <c r="L9" s="18"/>
      <c r="M9" s="8"/>
      <c r="N9" s="18"/>
      <c r="O9" s="8"/>
      <c r="P9" s="8"/>
      <c r="Q9" s="8"/>
      <c r="R9" s="18"/>
    </row>
    <row r="10" spans="1:18" s="1" customFormat="1" ht="13" x14ac:dyDescent="0.3">
      <c r="A10" s="29" t="s">
        <v>0</v>
      </c>
      <c r="B10" s="29" t="s">
        <v>1</v>
      </c>
      <c r="C10" s="30" t="s">
        <v>94</v>
      </c>
      <c r="D10" s="29" t="s">
        <v>2</v>
      </c>
      <c r="E10" s="29" t="s">
        <v>3</v>
      </c>
      <c r="F10" s="29" t="s">
        <v>4</v>
      </c>
      <c r="G10" s="29" t="s">
        <v>5</v>
      </c>
      <c r="H10" s="29" t="s">
        <v>6</v>
      </c>
      <c r="I10" s="29" t="s">
        <v>7</v>
      </c>
      <c r="J10" s="29" t="s">
        <v>8</v>
      </c>
      <c r="K10" s="29" t="s">
        <v>9</v>
      </c>
      <c r="L10" s="29" t="s">
        <v>10</v>
      </c>
      <c r="M10" s="29" t="s">
        <v>11</v>
      </c>
      <c r="N10" s="29" t="s">
        <v>12</v>
      </c>
      <c r="O10" s="29" t="s">
        <v>13</v>
      </c>
      <c r="P10" s="29" t="s">
        <v>14</v>
      </c>
      <c r="Q10" s="29" t="s">
        <v>15</v>
      </c>
      <c r="R10" s="29" t="s">
        <v>16</v>
      </c>
    </row>
    <row r="11" spans="1:18" x14ac:dyDescent="0.25">
      <c r="A11" s="32" t="s">
        <v>130</v>
      </c>
      <c r="B11" s="42" t="s">
        <v>131</v>
      </c>
      <c r="C11" s="33" t="s">
        <v>106</v>
      </c>
      <c r="D11" s="34" t="s">
        <v>35</v>
      </c>
      <c r="E11" s="32" t="s">
        <v>132</v>
      </c>
      <c r="F11" s="32" t="s">
        <v>133</v>
      </c>
      <c r="G11" s="36">
        <f ca="1">DATE(_xlfn.CONCAT(IF(VALUE(LEFT(C11,2))&lt;=VALUE(TEXT(TODAY(),"yy")),"20","19"),LEFT(C11,2)),MID(C11,3,2),MID(C11,5,2))</f>
        <v>36597</v>
      </c>
      <c r="H11" s="34" t="str">
        <f t="shared" ref="H11:H50" si="0">+IF(MID(C11,7,4)&gt;="5000","Male",IF(AND("0001"&lt;(MID(C11,7,4)),(MID(C11,7,4))&lt;"5000"),"Female", ""))</f>
        <v>Male</v>
      </c>
      <c r="I11" s="34" t="s">
        <v>40</v>
      </c>
      <c r="J11" s="34" t="s">
        <v>113</v>
      </c>
      <c r="K11" s="34" t="s">
        <v>46</v>
      </c>
      <c r="L11" s="34" t="s">
        <v>99</v>
      </c>
      <c r="M11" s="37" t="s">
        <v>104</v>
      </c>
      <c r="N11" s="34" t="s">
        <v>98</v>
      </c>
      <c r="O11" s="34" t="s">
        <v>47</v>
      </c>
      <c r="P11" s="34" t="s">
        <v>50</v>
      </c>
      <c r="Q11" s="34" t="s">
        <v>105</v>
      </c>
      <c r="R11" s="37" t="s">
        <v>100</v>
      </c>
    </row>
    <row r="12" spans="1:18" x14ac:dyDescent="0.25">
      <c r="G12" s="31" t="e">
        <f t="shared" ref="G12:G50" ca="1" si="1">DATE(_xlfn.CONCAT(IF(VALUE(LEFT(C12,2))&lt;=VALUE(TEXT(TODAY(),"yy")),"20","19"),LEFT(C12,2)),MID(C12,3,2),MID(C12,5,2))</f>
        <v>#VALUE!</v>
      </c>
      <c r="H12" s="5" t="str">
        <f t="shared" si="0"/>
        <v/>
      </c>
      <c r="L12" s="19"/>
      <c r="M12" s="1"/>
      <c r="N12" s="19"/>
      <c r="R12" s="20"/>
    </row>
    <row r="13" spans="1:18" x14ac:dyDescent="0.25">
      <c r="G13" s="31" t="e">
        <f t="shared" ca="1" si="1"/>
        <v>#VALUE!</v>
      </c>
      <c r="H13" s="5" t="str">
        <f t="shared" si="0"/>
        <v/>
      </c>
      <c r="L13" s="19"/>
      <c r="M13" s="1"/>
      <c r="N13" s="19"/>
      <c r="R13" s="20"/>
    </row>
    <row r="14" spans="1:18" x14ac:dyDescent="0.25">
      <c r="G14" s="31" t="e">
        <f t="shared" ca="1" si="1"/>
        <v>#VALUE!</v>
      </c>
      <c r="H14" s="5" t="str">
        <f t="shared" si="0"/>
        <v/>
      </c>
      <c r="L14" s="19"/>
      <c r="M14" s="1"/>
      <c r="N14" s="19"/>
      <c r="R14" s="20"/>
    </row>
    <row r="15" spans="1:18" x14ac:dyDescent="0.25">
      <c r="G15" s="31" t="e">
        <f t="shared" ca="1" si="1"/>
        <v>#VALUE!</v>
      </c>
      <c r="H15" s="5" t="str">
        <f t="shared" si="0"/>
        <v/>
      </c>
      <c r="L15" s="19"/>
      <c r="M15" s="1"/>
      <c r="N15" s="19"/>
      <c r="R15" s="20"/>
    </row>
    <row r="16" spans="1:18" x14ac:dyDescent="0.25">
      <c r="G16" s="31" t="e">
        <f t="shared" ca="1" si="1"/>
        <v>#VALUE!</v>
      </c>
      <c r="H16" s="5" t="str">
        <f t="shared" si="0"/>
        <v/>
      </c>
      <c r="L16" s="19"/>
      <c r="M16" s="1"/>
      <c r="N16" s="19"/>
      <c r="R16" s="20"/>
    </row>
    <row r="17" spans="7:18" x14ac:dyDescent="0.25">
      <c r="G17" s="31" t="e">
        <f t="shared" ca="1" si="1"/>
        <v>#VALUE!</v>
      </c>
      <c r="H17" s="5" t="str">
        <f t="shared" si="0"/>
        <v/>
      </c>
      <c r="L17" s="19"/>
      <c r="M17" s="1"/>
      <c r="N17" s="19"/>
      <c r="R17" s="20"/>
    </row>
    <row r="18" spans="7:18" x14ac:dyDescent="0.25">
      <c r="G18" s="31" t="e">
        <f t="shared" ca="1" si="1"/>
        <v>#VALUE!</v>
      </c>
      <c r="H18" s="5" t="str">
        <f t="shared" si="0"/>
        <v/>
      </c>
      <c r="L18" s="19"/>
      <c r="M18" s="1"/>
      <c r="N18" s="19"/>
      <c r="R18" s="20"/>
    </row>
    <row r="19" spans="7:18" x14ac:dyDescent="0.25">
      <c r="G19" s="31" t="e">
        <f t="shared" ca="1" si="1"/>
        <v>#VALUE!</v>
      </c>
      <c r="H19" s="5" t="str">
        <f t="shared" si="0"/>
        <v/>
      </c>
      <c r="L19" s="19"/>
      <c r="M19" s="1"/>
      <c r="N19" s="19"/>
      <c r="R19" s="20"/>
    </row>
    <row r="20" spans="7:18" x14ac:dyDescent="0.25">
      <c r="G20" s="31" t="e">
        <f t="shared" ca="1" si="1"/>
        <v>#VALUE!</v>
      </c>
      <c r="H20" s="5" t="str">
        <f t="shared" si="0"/>
        <v/>
      </c>
      <c r="L20" s="19"/>
      <c r="M20" s="1"/>
      <c r="N20" s="19"/>
      <c r="R20" s="20"/>
    </row>
    <row r="21" spans="7:18" x14ac:dyDescent="0.25">
      <c r="G21" s="31" t="e">
        <f t="shared" ca="1" si="1"/>
        <v>#VALUE!</v>
      </c>
      <c r="H21" s="5" t="str">
        <f t="shared" si="0"/>
        <v/>
      </c>
      <c r="L21" s="19"/>
      <c r="M21" s="1"/>
      <c r="N21" s="19"/>
      <c r="R21" s="20"/>
    </row>
    <row r="22" spans="7:18" x14ac:dyDescent="0.25">
      <c r="G22" s="31" t="e">
        <f t="shared" ca="1" si="1"/>
        <v>#VALUE!</v>
      </c>
      <c r="H22" s="5" t="str">
        <f t="shared" si="0"/>
        <v/>
      </c>
      <c r="L22" s="19"/>
      <c r="M22" s="1"/>
      <c r="N22" s="19"/>
      <c r="R22" s="20"/>
    </row>
    <row r="23" spans="7:18" x14ac:dyDescent="0.25">
      <c r="G23" s="31" t="e">
        <f t="shared" ca="1" si="1"/>
        <v>#VALUE!</v>
      </c>
      <c r="H23" s="5" t="str">
        <f t="shared" si="0"/>
        <v/>
      </c>
      <c r="L23" s="19"/>
      <c r="M23" s="1"/>
      <c r="N23" s="19"/>
      <c r="R23" s="20"/>
    </row>
    <row r="24" spans="7:18" x14ac:dyDescent="0.25">
      <c r="G24" s="31" t="e">
        <f t="shared" ca="1" si="1"/>
        <v>#VALUE!</v>
      </c>
      <c r="H24" s="5" t="str">
        <f t="shared" si="0"/>
        <v/>
      </c>
      <c r="L24" s="19"/>
      <c r="M24" s="1"/>
      <c r="N24" s="19"/>
      <c r="R24" s="20"/>
    </row>
    <row r="25" spans="7:18" x14ac:dyDescent="0.25">
      <c r="G25" s="31" t="e">
        <f t="shared" ca="1" si="1"/>
        <v>#VALUE!</v>
      </c>
      <c r="H25" s="5" t="str">
        <f t="shared" si="0"/>
        <v/>
      </c>
      <c r="L25" s="19"/>
      <c r="M25" s="1"/>
      <c r="N25" s="19"/>
      <c r="R25" s="20"/>
    </row>
    <row r="26" spans="7:18" x14ac:dyDescent="0.25">
      <c r="G26" s="31" t="e">
        <f t="shared" ca="1" si="1"/>
        <v>#VALUE!</v>
      </c>
      <c r="H26" s="5" t="str">
        <f t="shared" si="0"/>
        <v/>
      </c>
      <c r="L26" s="19"/>
      <c r="M26" s="1"/>
      <c r="N26" s="19"/>
      <c r="R26" s="20"/>
    </row>
    <row r="27" spans="7:18" x14ac:dyDescent="0.25">
      <c r="G27" s="31" t="e">
        <f t="shared" ca="1" si="1"/>
        <v>#VALUE!</v>
      </c>
      <c r="H27" s="5" t="str">
        <f t="shared" si="0"/>
        <v/>
      </c>
      <c r="L27" s="19"/>
      <c r="M27" s="1"/>
      <c r="N27" s="19"/>
      <c r="R27" s="20"/>
    </row>
    <row r="28" spans="7:18" x14ac:dyDescent="0.25">
      <c r="G28" s="31" t="e">
        <f t="shared" ca="1" si="1"/>
        <v>#VALUE!</v>
      </c>
      <c r="H28" s="5" t="str">
        <f t="shared" si="0"/>
        <v/>
      </c>
      <c r="L28" s="19"/>
      <c r="M28" s="1"/>
      <c r="N28" s="19"/>
      <c r="R28" s="20"/>
    </row>
    <row r="29" spans="7:18" x14ac:dyDescent="0.25">
      <c r="G29" s="31" t="e">
        <f t="shared" ca="1" si="1"/>
        <v>#VALUE!</v>
      </c>
      <c r="H29" s="5" t="str">
        <f t="shared" si="0"/>
        <v/>
      </c>
      <c r="L29" s="19"/>
      <c r="M29" s="1"/>
      <c r="N29" s="19"/>
      <c r="R29" s="20"/>
    </row>
    <row r="30" spans="7:18" x14ac:dyDescent="0.25">
      <c r="G30" s="31" t="e">
        <f t="shared" ca="1" si="1"/>
        <v>#VALUE!</v>
      </c>
      <c r="H30" s="5" t="str">
        <f t="shared" si="0"/>
        <v/>
      </c>
      <c r="L30" s="19"/>
      <c r="M30" s="1"/>
      <c r="N30" s="19"/>
      <c r="R30" s="20"/>
    </row>
    <row r="31" spans="7:18" x14ac:dyDescent="0.25">
      <c r="G31" s="31" t="e">
        <f t="shared" ca="1" si="1"/>
        <v>#VALUE!</v>
      </c>
      <c r="H31" s="5" t="str">
        <f t="shared" si="0"/>
        <v/>
      </c>
      <c r="L31" s="19"/>
      <c r="M31" s="1"/>
      <c r="N31" s="19"/>
      <c r="R31" s="20"/>
    </row>
    <row r="32" spans="7:18" x14ac:dyDescent="0.25">
      <c r="G32" s="31" t="e">
        <f t="shared" ca="1" si="1"/>
        <v>#VALUE!</v>
      </c>
      <c r="H32" s="5" t="str">
        <f t="shared" si="0"/>
        <v/>
      </c>
      <c r="L32" s="19"/>
      <c r="M32" s="1"/>
      <c r="N32" s="19"/>
      <c r="R32" s="20"/>
    </row>
    <row r="33" spans="7:18" x14ac:dyDescent="0.25">
      <c r="G33" s="31" t="e">
        <f t="shared" ca="1" si="1"/>
        <v>#VALUE!</v>
      </c>
      <c r="H33" s="5" t="str">
        <f t="shared" si="0"/>
        <v/>
      </c>
      <c r="L33" s="19"/>
      <c r="M33" s="1"/>
      <c r="N33" s="19"/>
      <c r="R33" s="20"/>
    </row>
    <row r="34" spans="7:18" x14ac:dyDescent="0.25">
      <c r="G34" s="31" t="e">
        <f t="shared" ca="1" si="1"/>
        <v>#VALUE!</v>
      </c>
      <c r="H34" s="5" t="str">
        <f t="shared" si="0"/>
        <v/>
      </c>
      <c r="L34" s="19"/>
      <c r="M34" s="1"/>
      <c r="N34" s="19"/>
      <c r="R34" s="20"/>
    </row>
    <row r="35" spans="7:18" x14ac:dyDescent="0.25">
      <c r="G35" s="31" t="e">
        <f t="shared" ca="1" si="1"/>
        <v>#VALUE!</v>
      </c>
      <c r="H35" s="5" t="str">
        <f t="shared" si="0"/>
        <v/>
      </c>
      <c r="L35" s="19"/>
      <c r="M35" s="1"/>
      <c r="N35" s="19"/>
      <c r="R35" s="20"/>
    </row>
    <row r="36" spans="7:18" x14ac:dyDescent="0.25">
      <c r="G36" s="31" t="e">
        <f t="shared" ca="1" si="1"/>
        <v>#VALUE!</v>
      </c>
      <c r="H36" s="5" t="str">
        <f t="shared" si="0"/>
        <v/>
      </c>
      <c r="L36" s="19"/>
      <c r="M36" s="1"/>
      <c r="N36" s="19"/>
      <c r="R36" s="20"/>
    </row>
    <row r="37" spans="7:18" x14ac:dyDescent="0.25">
      <c r="G37" s="31" t="e">
        <f t="shared" ca="1" si="1"/>
        <v>#VALUE!</v>
      </c>
      <c r="H37" s="5" t="str">
        <f t="shared" si="0"/>
        <v/>
      </c>
      <c r="L37" s="19"/>
      <c r="M37" s="1"/>
      <c r="N37" s="19"/>
      <c r="R37" s="20"/>
    </row>
    <row r="38" spans="7:18" x14ac:dyDescent="0.25">
      <c r="G38" s="31" t="e">
        <f t="shared" ca="1" si="1"/>
        <v>#VALUE!</v>
      </c>
      <c r="H38" s="5" t="str">
        <f t="shared" si="0"/>
        <v/>
      </c>
      <c r="L38" s="19"/>
      <c r="M38" s="1"/>
      <c r="N38" s="19"/>
      <c r="R38" s="20"/>
    </row>
    <row r="39" spans="7:18" x14ac:dyDescent="0.25">
      <c r="G39" s="31" t="e">
        <f t="shared" ca="1" si="1"/>
        <v>#VALUE!</v>
      </c>
      <c r="H39" s="5" t="str">
        <f t="shared" si="0"/>
        <v/>
      </c>
      <c r="L39" s="19"/>
      <c r="M39" s="1"/>
      <c r="N39" s="19"/>
      <c r="R39" s="20"/>
    </row>
    <row r="40" spans="7:18" x14ac:dyDescent="0.25">
      <c r="G40" s="31" t="e">
        <f t="shared" ca="1" si="1"/>
        <v>#VALUE!</v>
      </c>
      <c r="H40" s="5" t="str">
        <f t="shared" si="0"/>
        <v/>
      </c>
      <c r="L40" s="19"/>
      <c r="M40" s="1"/>
      <c r="N40" s="19"/>
      <c r="R40" s="20"/>
    </row>
    <row r="41" spans="7:18" x14ac:dyDescent="0.25">
      <c r="G41" s="31" t="e">
        <f t="shared" ca="1" si="1"/>
        <v>#VALUE!</v>
      </c>
      <c r="H41" s="5" t="str">
        <f t="shared" si="0"/>
        <v/>
      </c>
      <c r="L41" s="19"/>
      <c r="M41" s="1"/>
      <c r="N41" s="19"/>
      <c r="R41" s="20"/>
    </row>
    <row r="42" spans="7:18" x14ac:dyDescent="0.25">
      <c r="G42" s="31" t="e">
        <f t="shared" ca="1" si="1"/>
        <v>#VALUE!</v>
      </c>
      <c r="H42" s="5" t="str">
        <f t="shared" si="0"/>
        <v/>
      </c>
      <c r="L42" s="19"/>
      <c r="M42" s="1"/>
      <c r="N42" s="19"/>
      <c r="R42" s="20"/>
    </row>
    <row r="43" spans="7:18" x14ac:dyDescent="0.25">
      <c r="G43" s="31" t="e">
        <f t="shared" ca="1" si="1"/>
        <v>#VALUE!</v>
      </c>
      <c r="H43" s="5" t="str">
        <f t="shared" si="0"/>
        <v/>
      </c>
      <c r="L43" s="19"/>
      <c r="M43" s="1"/>
      <c r="N43" s="19"/>
      <c r="R43" s="20"/>
    </row>
    <row r="44" spans="7:18" x14ac:dyDescent="0.25">
      <c r="G44" s="31" t="e">
        <f t="shared" ca="1" si="1"/>
        <v>#VALUE!</v>
      </c>
      <c r="H44" s="5" t="str">
        <f t="shared" si="0"/>
        <v/>
      </c>
      <c r="L44" s="19"/>
      <c r="M44" s="1"/>
      <c r="N44" s="19"/>
      <c r="R44" s="20"/>
    </row>
    <row r="45" spans="7:18" x14ac:dyDescent="0.25">
      <c r="G45" s="31" t="e">
        <f t="shared" ca="1" si="1"/>
        <v>#VALUE!</v>
      </c>
      <c r="H45" s="5" t="str">
        <f t="shared" si="0"/>
        <v/>
      </c>
      <c r="L45" s="19"/>
      <c r="M45" s="1"/>
      <c r="N45" s="19"/>
      <c r="R45" s="20"/>
    </row>
    <row r="46" spans="7:18" x14ac:dyDescent="0.25">
      <c r="G46" s="31" t="e">
        <f t="shared" ca="1" si="1"/>
        <v>#VALUE!</v>
      </c>
      <c r="H46" s="5" t="str">
        <f t="shared" si="0"/>
        <v/>
      </c>
      <c r="L46" s="19"/>
      <c r="M46" s="1"/>
      <c r="N46" s="19"/>
      <c r="R46" s="20"/>
    </row>
    <row r="47" spans="7:18" x14ac:dyDescent="0.25">
      <c r="G47" s="31" t="e">
        <f t="shared" ca="1" si="1"/>
        <v>#VALUE!</v>
      </c>
      <c r="H47" s="5" t="str">
        <f t="shared" si="0"/>
        <v/>
      </c>
      <c r="L47" s="19"/>
      <c r="M47" s="1"/>
      <c r="N47" s="19"/>
      <c r="R47" s="20"/>
    </row>
    <row r="48" spans="7:18" x14ac:dyDescent="0.25">
      <c r="G48" s="31" t="e">
        <f t="shared" ca="1" si="1"/>
        <v>#VALUE!</v>
      </c>
      <c r="H48" s="5" t="str">
        <f t="shared" si="0"/>
        <v/>
      </c>
      <c r="L48" s="19"/>
      <c r="M48" s="1"/>
      <c r="N48" s="19"/>
      <c r="R48" s="20"/>
    </row>
    <row r="49" spans="7:18" x14ac:dyDescent="0.25">
      <c r="G49" s="31" t="e">
        <f t="shared" ca="1" si="1"/>
        <v>#VALUE!</v>
      </c>
      <c r="H49" s="5" t="str">
        <f t="shared" si="0"/>
        <v/>
      </c>
      <c r="L49" s="19"/>
      <c r="M49" s="1"/>
      <c r="N49" s="19"/>
      <c r="R49" s="20"/>
    </row>
    <row r="50" spans="7:18" x14ac:dyDescent="0.25">
      <c r="G50" s="31" t="e">
        <f t="shared" ca="1" si="1"/>
        <v>#VALUE!</v>
      </c>
      <c r="H50" s="5" t="str">
        <f t="shared" si="0"/>
        <v/>
      </c>
      <c r="L50" s="19"/>
      <c r="M50" s="1"/>
      <c r="N50" s="19"/>
      <c r="R50" s="20"/>
    </row>
  </sheetData>
  <autoFilter ref="A10:R50" xr:uid="{00000000-0001-0000-0000-000000000000}">
    <filterColumn colId="15">
      <filters>
        <filter val="Terminated"/>
      </filters>
    </filterColumn>
  </autoFilter>
  <dataValidations count="7">
    <dataValidation type="list" allowBlank="1" showInputMessage="1" showErrorMessage="1" sqref="I11:I50" xr:uid="{5052D228-C712-4602-BE06-CF4E0C129693}">
      <formula1>$I$1:$I$4</formula1>
    </dataValidation>
    <dataValidation type="list" allowBlank="1" showInputMessage="1" showErrorMessage="1" sqref="J11:J50" xr:uid="{2FEB8D2E-4687-47E2-8BBA-58F3AE8DB632}">
      <formula1>$J$1:$J$9</formula1>
    </dataValidation>
    <dataValidation type="list" allowBlank="1" showInputMessage="1" showErrorMessage="1" sqref="K11:K50" xr:uid="{4EFDBB69-3016-4361-8AE6-32A4677E987C}">
      <formula1>$K$1:$K$4</formula1>
    </dataValidation>
    <dataValidation type="list" allowBlank="1" showInputMessage="1" showErrorMessage="1" sqref="O11:O50" xr:uid="{255C1DDE-AC3F-49B3-8299-82A47BEA1B15}">
      <formula1>$O$1:$O$3</formula1>
    </dataValidation>
    <dataValidation type="list" allowBlank="1" showInputMessage="1" showErrorMessage="1" sqref="P11:P50" xr:uid="{5B62AD26-A629-412A-A081-89A297FE83EA}">
      <formula1>$P$1:$P$3</formula1>
    </dataValidation>
    <dataValidation type="list" allowBlank="1" showInputMessage="1" showErrorMessage="1" sqref="D11:D50" xr:uid="{E9F34131-BC8D-4071-9FA9-A3ED6E35671E}">
      <formula1>$D$1:$D$3</formula1>
    </dataValidation>
    <dataValidation type="list" allowBlank="1" showInputMessage="1" showErrorMessage="1" sqref="H11:H50" xr:uid="{2AD24444-59ED-48E7-9DEB-185882AC2DF9}">
      <formula1>$H$1:$H$2</formula1>
    </dataValidation>
  </dataValidations>
  <pageMargins left="0.7" right="0.7" top="0.75" bottom="0.75" header="0.3" footer="0.3"/>
  <pageSetup paperSize="8" scale="43" fitToHeight="0" orientation="landscape" r:id="rId1"/>
  <ignoredErrors>
    <ignoredError sqref="H13:H50" unlockedFormula="1"/>
    <ignoredError sqref="G12:G50" evalError="1"/>
    <ignoredError sqref="C11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rgb="FF6EC5B8"/>
  </sheetPr>
  <dimension ref="A1:M56"/>
  <sheetViews>
    <sheetView topLeftCell="E1" workbookViewId="0">
      <selection activeCell="J19" sqref="J19"/>
    </sheetView>
  </sheetViews>
  <sheetFormatPr defaultColWidth="9.08984375" defaultRowHeight="12.5" x14ac:dyDescent="0.25"/>
  <cols>
    <col min="1" max="1" width="11.90625" style="3" bestFit="1" customWidth="1"/>
    <col min="2" max="2" width="20.08984375" style="3" bestFit="1" customWidth="1"/>
    <col min="3" max="3" width="43" style="3" bestFit="1" customWidth="1"/>
    <col min="4" max="4" width="100.6328125" style="3" customWidth="1"/>
    <col min="5" max="5" width="27.90625" style="3" bestFit="1" customWidth="1"/>
    <col min="6" max="6" width="27.90625" style="3" customWidth="1"/>
    <col min="7" max="7" width="27.90625" style="3" bestFit="1" customWidth="1"/>
    <col min="8" max="8" width="8.54296875" style="3" bestFit="1" customWidth="1"/>
    <col min="9" max="9" width="8.36328125" style="3" bestFit="1" customWidth="1"/>
    <col min="10" max="10" width="27.6328125" style="3" customWidth="1"/>
    <col min="11" max="11" width="28.1796875" style="3" customWidth="1"/>
    <col min="12" max="12" width="49" style="3" customWidth="1"/>
    <col min="13" max="13" width="26.81640625" style="3" customWidth="1"/>
    <col min="14" max="16384" width="9.08984375" style="3"/>
  </cols>
  <sheetData>
    <row r="1" spans="1:13" s="1" customFormat="1" ht="37.5" x14ac:dyDescent="0.25">
      <c r="A1" s="15" t="s">
        <v>116</v>
      </c>
      <c r="B1" s="8" t="s">
        <v>53</v>
      </c>
      <c r="C1" s="8" t="s">
        <v>53</v>
      </c>
      <c r="D1" s="7" t="s">
        <v>76</v>
      </c>
      <c r="E1" s="8" t="s">
        <v>77</v>
      </c>
      <c r="F1" s="18" t="s">
        <v>56</v>
      </c>
      <c r="G1" s="24" t="s">
        <v>53</v>
      </c>
      <c r="H1" s="8" t="s">
        <v>57</v>
      </c>
      <c r="I1" s="8" t="s">
        <v>57</v>
      </c>
      <c r="J1" s="9" t="s">
        <v>101</v>
      </c>
      <c r="K1" s="9" t="s">
        <v>101</v>
      </c>
      <c r="L1" s="9" t="s">
        <v>101</v>
      </c>
      <c r="M1" s="9" t="s">
        <v>101</v>
      </c>
    </row>
    <row r="2" spans="1:13" s="1" customFormat="1" x14ac:dyDescent="0.25">
      <c r="A2" s="8"/>
      <c r="B2" s="8"/>
      <c r="C2" s="8"/>
      <c r="D2" s="8" t="s">
        <v>78</v>
      </c>
      <c r="E2" s="8" t="s">
        <v>55</v>
      </c>
      <c r="F2" s="18" t="s">
        <v>60</v>
      </c>
      <c r="G2" s="8" t="s">
        <v>102</v>
      </c>
      <c r="H2" s="8" t="s">
        <v>61</v>
      </c>
      <c r="I2" s="8" t="s">
        <v>61</v>
      </c>
      <c r="J2" s="10"/>
      <c r="K2" s="10"/>
      <c r="L2" s="10"/>
      <c r="M2" s="10"/>
    </row>
    <row r="3" spans="1:13" s="1" customFormat="1" x14ac:dyDescent="0.25">
      <c r="A3" s="8"/>
      <c r="B3" s="8"/>
      <c r="C3" s="8"/>
      <c r="D3" s="8" t="s">
        <v>80</v>
      </c>
      <c r="E3" s="8" t="s">
        <v>59</v>
      </c>
      <c r="F3" s="18" t="s">
        <v>64</v>
      </c>
      <c r="G3" s="8"/>
      <c r="H3" s="8"/>
      <c r="I3" s="8"/>
      <c r="J3" s="10"/>
      <c r="K3" s="10"/>
      <c r="L3" s="10"/>
      <c r="M3" s="10"/>
    </row>
    <row r="4" spans="1:13" s="1" customFormat="1" x14ac:dyDescent="0.25">
      <c r="A4" s="8"/>
      <c r="B4" s="8"/>
      <c r="C4" s="8"/>
      <c r="D4" s="8" t="s">
        <v>54</v>
      </c>
      <c r="E4" s="8" t="s">
        <v>63</v>
      </c>
      <c r="F4" s="18"/>
      <c r="G4" s="8"/>
      <c r="H4" s="8"/>
      <c r="I4" s="8"/>
      <c r="J4" s="10"/>
      <c r="K4" s="10"/>
      <c r="L4" s="10"/>
      <c r="M4" s="10"/>
    </row>
    <row r="5" spans="1:13" s="1" customFormat="1" x14ac:dyDescent="0.25">
      <c r="A5" s="8"/>
      <c r="B5" s="8"/>
      <c r="C5" s="8"/>
      <c r="D5" s="8" t="s">
        <v>58</v>
      </c>
      <c r="E5" s="8" t="s">
        <v>75</v>
      </c>
      <c r="F5" s="18"/>
      <c r="G5" s="8"/>
      <c r="H5" s="8"/>
      <c r="I5" s="8"/>
      <c r="J5" s="10"/>
      <c r="K5" s="10"/>
      <c r="L5" s="10"/>
      <c r="M5" s="10"/>
    </row>
    <row r="6" spans="1:13" s="1" customFormat="1" x14ac:dyDescent="0.25">
      <c r="A6" s="8"/>
      <c r="B6" s="8"/>
      <c r="C6" s="8"/>
      <c r="D6" s="8" t="s">
        <v>62</v>
      </c>
      <c r="E6" s="8" t="s">
        <v>66</v>
      </c>
      <c r="F6" s="18"/>
      <c r="G6" s="8"/>
      <c r="H6" s="8"/>
      <c r="I6" s="8"/>
      <c r="J6" s="10"/>
      <c r="K6" s="10"/>
      <c r="L6" s="10"/>
      <c r="M6" s="10"/>
    </row>
    <row r="7" spans="1:13" s="1" customFormat="1" x14ac:dyDescent="0.25">
      <c r="A7" s="8"/>
      <c r="B7" s="8"/>
      <c r="C7" s="8"/>
      <c r="D7" s="8" t="s">
        <v>65</v>
      </c>
      <c r="E7" s="8" t="s">
        <v>79</v>
      </c>
      <c r="F7" s="18"/>
      <c r="G7" s="8"/>
      <c r="H7" s="8"/>
      <c r="I7" s="8"/>
      <c r="J7" s="10"/>
      <c r="K7" s="10"/>
      <c r="L7" s="10"/>
      <c r="M7" s="10"/>
    </row>
    <row r="8" spans="1:13" s="1" customFormat="1" x14ac:dyDescent="0.25">
      <c r="A8" s="8"/>
      <c r="B8" s="8"/>
      <c r="C8" s="8"/>
      <c r="D8" s="8"/>
      <c r="E8" s="8" t="s">
        <v>67</v>
      </c>
      <c r="F8" s="18"/>
      <c r="G8" s="8"/>
      <c r="H8" s="8"/>
      <c r="I8" s="8"/>
      <c r="J8" s="10"/>
      <c r="K8" s="10"/>
      <c r="L8" s="10"/>
      <c r="M8" s="10"/>
    </row>
    <row r="9" spans="1:13" s="1" customFormat="1" x14ac:dyDescent="0.25">
      <c r="A9" s="8"/>
      <c r="B9" s="8"/>
      <c r="C9" s="8"/>
      <c r="D9" s="8"/>
      <c r="E9" s="8" t="s">
        <v>68</v>
      </c>
      <c r="F9" s="18"/>
      <c r="G9" s="8"/>
      <c r="H9" s="8"/>
      <c r="I9" s="8"/>
      <c r="J9" s="10"/>
      <c r="K9" s="10"/>
      <c r="L9" s="10"/>
      <c r="M9" s="10"/>
    </row>
    <row r="10" spans="1:13" s="1" customFormat="1" x14ac:dyDescent="0.25">
      <c r="A10" s="8"/>
      <c r="B10" s="8"/>
      <c r="C10" s="8"/>
      <c r="D10" s="8"/>
      <c r="E10" s="8" t="s">
        <v>69</v>
      </c>
      <c r="F10" s="18"/>
      <c r="G10" s="8"/>
      <c r="H10" s="8"/>
      <c r="I10" s="8"/>
      <c r="J10" s="10"/>
      <c r="K10" s="10"/>
      <c r="L10" s="10"/>
      <c r="M10" s="10"/>
    </row>
    <row r="11" spans="1:13" s="1" customFormat="1" x14ac:dyDescent="0.25">
      <c r="A11" s="8"/>
      <c r="B11" s="8"/>
      <c r="C11" s="8"/>
      <c r="D11" s="8"/>
      <c r="E11" s="8" t="s">
        <v>70</v>
      </c>
      <c r="F11" s="18"/>
      <c r="G11" s="8"/>
      <c r="H11" s="8"/>
      <c r="I11" s="8"/>
      <c r="J11" s="10"/>
      <c r="K11" s="10"/>
      <c r="L11" s="10"/>
      <c r="M11" s="10"/>
    </row>
    <row r="12" spans="1:13" s="1" customFormat="1" x14ac:dyDescent="0.25">
      <c r="A12" s="8"/>
      <c r="B12" s="8"/>
      <c r="C12" s="8"/>
      <c r="D12" s="8"/>
      <c r="E12" s="8" t="s">
        <v>71</v>
      </c>
      <c r="F12" s="18"/>
      <c r="G12" s="8"/>
      <c r="H12" s="8"/>
      <c r="I12" s="8"/>
      <c r="J12" s="10"/>
      <c r="K12" s="10"/>
      <c r="L12" s="10"/>
      <c r="M12" s="10"/>
    </row>
    <row r="13" spans="1:13" s="1" customFormat="1" x14ac:dyDescent="0.25">
      <c r="A13" s="8"/>
      <c r="B13" s="8"/>
      <c r="C13" s="8"/>
      <c r="D13" s="8"/>
      <c r="E13" s="8" t="s">
        <v>72</v>
      </c>
      <c r="F13" s="18"/>
      <c r="G13" s="8"/>
      <c r="H13" s="8"/>
      <c r="I13" s="8"/>
      <c r="J13" s="10"/>
      <c r="K13" s="10"/>
      <c r="L13" s="10"/>
      <c r="M13" s="10"/>
    </row>
    <row r="14" spans="1:13" s="1" customFormat="1" x14ac:dyDescent="0.25">
      <c r="A14" s="8"/>
      <c r="B14" s="8"/>
      <c r="C14" s="8"/>
      <c r="D14" s="8"/>
      <c r="E14" s="8" t="s">
        <v>73</v>
      </c>
      <c r="F14" s="18"/>
      <c r="G14" s="8"/>
      <c r="H14" s="8"/>
      <c r="I14" s="8"/>
      <c r="J14" s="10"/>
      <c r="K14" s="10"/>
      <c r="L14" s="10"/>
      <c r="M14" s="10"/>
    </row>
    <row r="15" spans="1:13" s="1" customFormat="1" x14ac:dyDescent="0.25">
      <c r="A15" s="8"/>
      <c r="B15" s="8"/>
      <c r="C15" s="8"/>
      <c r="D15" s="8"/>
      <c r="E15" s="8" t="s">
        <v>74</v>
      </c>
      <c r="F15" s="18"/>
      <c r="G15" s="8"/>
      <c r="H15" s="8"/>
      <c r="I15" s="8"/>
      <c r="J15" s="10"/>
      <c r="K15" s="10"/>
      <c r="L15" s="10"/>
      <c r="M15" s="10"/>
    </row>
    <row r="16" spans="1:13" s="1" customFormat="1" x14ac:dyDescent="0.25">
      <c r="A16" s="8"/>
      <c r="B16" s="8"/>
      <c r="C16" s="8"/>
      <c r="D16" s="8"/>
      <c r="E16" s="8" t="s">
        <v>81</v>
      </c>
      <c r="F16" s="18"/>
      <c r="G16" s="8"/>
      <c r="H16" s="8"/>
      <c r="I16" s="8"/>
      <c r="J16" s="10"/>
      <c r="K16" s="10"/>
      <c r="L16" s="10"/>
      <c r="M16" s="10"/>
    </row>
    <row r="17" spans="1:13" s="2" customFormat="1" ht="13" x14ac:dyDescent="0.3">
      <c r="A17" s="29" t="s">
        <v>0</v>
      </c>
      <c r="B17" s="29" t="s">
        <v>17</v>
      </c>
      <c r="C17" s="29" t="s">
        <v>26</v>
      </c>
      <c r="D17" s="29" t="s">
        <v>18</v>
      </c>
      <c r="E17" s="29" t="s">
        <v>93</v>
      </c>
      <c r="F17" s="29" t="s">
        <v>92</v>
      </c>
      <c r="G17" s="29" t="s">
        <v>19</v>
      </c>
      <c r="H17" s="29" t="s">
        <v>24</v>
      </c>
      <c r="I17" s="29" t="s">
        <v>25</v>
      </c>
      <c r="J17" s="29" t="s">
        <v>20</v>
      </c>
      <c r="K17" s="29" t="s">
        <v>21</v>
      </c>
      <c r="L17" s="29" t="s">
        <v>22</v>
      </c>
      <c r="M17" s="29" t="s">
        <v>23</v>
      </c>
    </row>
    <row r="18" spans="1:13" x14ac:dyDescent="0.25">
      <c r="A18" s="35" t="str">
        <f>Employees!A11</f>
        <v>L000000000</v>
      </c>
      <c r="B18" s="35" t="s">
        <v>125</v>
      </c>
      <c r="C18" s="35" t="s">
        <v>126</v>
      </c>
      <c r="D18" s="34" t="s">
        <v>54</v>
      </c>
      <c r="E18" s="34" t="s">
        <v>63</v>
      </c>
      <c r="F18" s="34" t="str" cm="1">
        <f t="array" ref="F18">_xlfn.IFS(E18=$E$1,$F$1,E18=$E$2,$F$1,E18=$E$3,$F$1,E18=$E$4,$F$1,E18=$E$5,$F$1,E18=$E$6,$F$1,E18=$E$7,$F$3,E18=$E$8,$F$1,E18=$E$9,$F$1,E18=$E$10,$F$2,E18=$E$11,$F$2,E18=$E$12,$F$2,E18=$E$13,$F$3,E18=$E$14,$F$3,E18=$E$15,$F$3,E18=$E$16,$F$1)</f>
        <v>Entry Level</v>
      </c>
      <c r="G18" s="38">
        <v>50000</v>
      </c>
      <c r="H18" s="34" t="s">
        <v>57</v>
      </c>
      <c r="I18" s="34" t="s">
        <v>57</v>
      </c>
      <c r="J18" s="34">
        <v>50080</v>
      </c>
      <c r="K18" s="35" t="s">
        <v>124</v>
      </c>
      <c r="L18" s="34" t="s">
        <v>103</v>
      </c>
      <c r="M18" s="34">
        <v>1234</v>
      </c>
    </row>
    <row r="19" spans="1:13" x14ac:dyDescent="0.25">
      <c r="E19" s="8"/>
      <c r="F19" s="19" t="e" cm="1">
        <f t="array" ref="F19">_xlfn.IFS(E19=$E$1,$F$1,E19=$E$2,$F$1,E19=$E$3,$F$1,E19=$E$4,$F$1,E19=$E$5,$F$1,E19=$E$6,$F$1,E19=$E$7,$F$3,E19=$E$8,$F$1,E19=$E$9,$F$1,E19=$E$10,$F$2,E19=$E$11,$F$2,E19=$E$12,$F$2,E19=$E$13,$F$3,E19=$E$14,$F$3,E19=$E$15,$F$3,E19=$E$16,$F$1)</f>
        <v>#N/A</v>
      </c>
      <c r="G19" s="11"/>
      <c r="J19" s="5"/>
      <c r="K19" s="5"/>
      <c r="L19" s="5"/>
      <c r="M19" s="5"/>
    </row>
    <row r="20" spans="1:13" x14ac:dyDescent="0.25">
      <c r="F20" s="19" t="e" cm="1">
        <f t="array" ref="F20">_xlfn.IFS(E20=$E$1,$F$1,E20=$E$2,$F$1,E20=$E$3,$F$1,E20=$E$4,$F$1,E20=$E$5,$F$1,E20=$E$6,$F$1,E20=$E$7,$F$3,E20=$E$8,$F$1,E20=$E$9,$F$1,E20=$E$10,$F$2,E20=$E$11,$F$2,E20=$E$12,$F$2,E20=$E$13,$F$3,E20=$E$14,$F$3,E20=$E$15,$F$3,E20=$E$16,$F$1)</f>
        <v>#N/A</v>
      </c>
      <c r="G20" s="11"/>
      <c r="J20" s="5"/>
      <c r="K20" s="5"/>
      <c r="L20" s="5"/>
      <c r="M20" s="5"/>
    </row>
    <row r="21" spans="1:13" x14ac:dyDescent="0.25">
      <c r="F21" s="19" t="e" cm="1">
        <f t="array" ref="F21">_xlfn.IFS(E21=$E$1,$F$1,E21=$E$2,$F$1,E21=$E$3,$F$1,E21=$E$4,$F$1,E21=$E$5,$F$1,E21=$E$6,$F$1,E21=$E$7,$F$3,E21=$E$8,$F$1,E21=$E$9,$F$1,E21=$E$10,$F$2,E21=$E$11,$F$2,E21=$E$12,$F$2,E21=$E$13,$F$3,E21=$E$14,$F$3,E21=$E$15,$F$3,E21=$E$16,$F$1)</f>
        <v>#N/A</v>
      </c>
      <c r="G21" s="11"/>
      <c r="J21" s="5"/>
      <c r="K21" s="5"/>
      <c r="L21" s="5"/>
      <c r="M21" s="5"/>
    </row>
    <row r="22" spans="1:13" x14ac:dyDescent="0.25">
      <c r="F22" s="19" t="e" cm="1">
        <f t="array" ref="F22">_xlfn.IFS(E22=$E$1,$F$1,E22=$E$2,$F$1,E22=$E$3,$F$1,E22=$E$4,$F$1,E22=$E$5,$F$1,E22=$E$6,$F$1,E22=$E$7,$F$3,E22=$E$8,$F$1,E22=$E$9,$F$1,E22=$E$10,$F$2,E22=$E$11,$F$2,E22=$E$12,$F$2,E22=$E$13,$F$3,E22=$E$14,$F$3,E22=$E$15,$F$3,E22=$E$16,$F$1)</f>
        <v>#N/A</v>
      </c>
      <c r="G22" s="11"/>
      <c r="J22" s="5"/>
      <c r="K22" s="5"/>
      <c r="L22" s="5"/>
      <c r="M22" s="5"/>
    </row>
    <row r="23" spans="1:13" x14ac:dyDescent="0.25">
      <c r="F23" s="19" t="e" cm="1">
        <f t="array" ref="F23">_xlfn.IFS(E23=$E$1,$F$1,E23=$E$2,$F$1,E23=$E$3,$F$1,E23=$E$4,$F$1,E23=$E$5,$F$1,E23=$E$6,$F$1,E23=$E$7,$F$3,E23=$E$8,$F$1,E23=$E$9,$F$1,E23=$E$10,$F$2,E23=$E$11,$F$2,E23=$E$12,$F$2,E23=$E$13,$F$3,E23=$E$14,$F$3,E23=$E$15,$F$3,E23=$E$16,$F$1)</f>
        <v>#N/A</v>
      </c>
      <c r="G23" s="11"/>
      <c r="J23" s="5"/>
      <c r="K23" s="5"/>
      <c r="L23" s="5"/>
      <c r="M23" s="5"/>
    </row>
    <row r="24" spans="1:13" x14ac:dyDescent="0.25">
      <c r="F24" s="19" t="e" cm="1">
        <f t="array" ref="F24">_xlfn.IFS(E24=$E$1,$F$1,E24=$E$2,$F$1,E24=$E$3,$F$1,E24=$E$4,$F$1,E24=$E$5,$F$1,E24=$E$6,$F$1,E24=$E$7,$F$3,E24=$E$8,$F$1,E24=$E$9,$F$1,E24=$E$10,$F$2,E24=$E$11,$F$2,E24=$E$12,$F$2,E24=$E$13,$F$3,E24=$E$14,$F$3,E24=$E$15,$F$3,E24=$E$16,$F$1)</f>
        <v>#N/A</v>
      </c>
      <c r="G24" s="11"/>
      <c r="J24" s="5"/>
      <c r="K24" s="5"/>
      <c r="L24" s="5"/>
      <c r="M24" s="5"/>
    </row>
    <row r="25" spans="1:13" x14ac:dyDescent="0.25">
      <c r="F25" s="19" t="e" cm="1">
        <f t="array" ref="F25">_xlfn.IFS(E25=$E$1,$F$1,E25=$E$2,$F$1,E25=$E$3,$F$1,E25=$E$4,$F$1,E25=$E$5,$F$1,E25=$E$6,$F$1,E25=$E$7,$F$3,E25=$E$8,$F$1,E25=$E$9,$F$1,E25=$E$10,$F$2,E25=$E$11,$F$2,E25=$E$12,$F$2,E25=$E$13,$F$3,E25=$E$14,$F$3,E25=$E$15,$F$3,E25=$E$16,$F$1)</f>
        <v>#N/A</v>
      </c>
      <c r="G25" s="11"/>
      <c r="J25" s="5"/>
      <c r="K25" s="5"/>
      <c r="L25" s="5"/>
      <c r="M25" s="5"/>
    </row>
    <row r="26" spans="1:13" x14ac:dyDescent="0.25">
      <c r="F26" s="19" t="e" cm="1">
        <f t="array" ref="F26">_xlfn.IFS(E26=$E$1,$F$1,E26=$E$2,$F$1,E26=$E$3,$F$1,E26=$E$4,$F$1,E26=$E$5,$F$1,E26=$E$6,$F$1,E26=$E$7,$F$3,E26=$E$8,$F$1,E26=$E$9,$F$1,E26=$E$10,$F$2,E26=$E$11,$F$2,E26=$E$12,$F$2,E26=$E$13,$F$3,E26=$E$14,$F$3,E26=$E$15,$F$3,E26=$E$16,$F$1)</f>
        <v>#N/A</v>
      </c>
      <c r="G26" s="11"/>
      <c r="J26" s="5"/>
      <c r="K26" s="5"/>
      <c r="L26" s="5"/>
      <c r="M26" s="5"/>
    </row>
    <row r="27" spans="1:13" x14ac:dyDescent="0.25">
      <c r="F27" s="19" t="e" cm="1">
        <f t="array" ref="F27">_xlfn.IFS(E27=$E$1,$F$1,E27=$E$2,$F$1,E27=$E$3,$F$1,E27=$E$4,$F$1,E27=$E$5,$F$1,E27=$E$6,$F$1,E27=$E$7,$F$3,E27=$E$8,$F$1,E27=$E$9,$F$1,E27=$E$10,$F$2,E27=$E$11,$F$2,E27=$E$12,$F$2,E27=$E$13,$F$3,E27=$E$14,$F$3,E27=$E$15,$F$3,E27=$E$16,$F$1)</f>
        <v>#N/A</v>
      </c>
      <c r="G27" s="11"/>
      <c r="J27" s="5"/>
      <c r="K27" s="5"/>
      <c r="L27" s="5"/>
      <c r="M27" s="5"/>
    </row>
    <row r="28" spans="1:13" x14ac:dyDescent="0.25">
      <c r="F28" s="19" t="e" cm="1">
        <f t="array" ref="F28">_xlfn.IFS(E28=$E$1,$F$1,E28=$E$2,$F$1,E28=$E$3,$F$1,E28=$E$4,$F$1,E28=$E$5,$F$1,E28=$E$6,$F$1,E28=$E$7,$F$3,E28=$E$8,$F$1,E28=$E$9,$F$1,E28=$E$10,$F$2,E28=$E$11,$F$2,E28=$E$12,$F$2,E28=$E$13,$F$3,E28=$E$14,$F$3,E28=$E$15,$F$3,E28=$E$16,$F$1)</f>
        <v>#N/A</v>
      </c>
      <c r="G28" s="11"/>
      <c r="J28" s="5"/>
      <c r="K28" s="5"/>
      <c r="L28" s="5"/>
      <c r="M28" s="5"/>
    </row>
    <row r="29" spans="1:13" x14ac:dyDescent="0.25">
      <c r="F29" s="19" t="e" cm="1">
        <f t="array" ref="F29">_xlfn.IFS(E29=$E$1,$F$1,E29=$E$2,$F$1,E29=$E$3,$F$1,E29=$E$4,$F$1,E29=$E$5,$F$1,E29=$E$6,$F$1,E29=$E$7,$F$3,E29=$E$8,$F$1,E29=$E$9,$F$1,E29=$E$10,$F$2,E29=$E$11,$F$2,E29=$E$12,$F$2,E29=$E$13,$F$3,E29=$E$14,$F$3,E29=$E$15,$F$3,E29=$E$16,$F$1)</f>
        <v>#N/A</v>
      </c>
      <c r="G29" s="11"/>
      <c r="J29" s="5"/>
      <c r="K29" s="5"/>
      <c r="L29" s="5"/>
      <c r="M29" s="5"/>
    </row>
    <row r="30" spans="1:13" x14ac:dyDescent="0.25">
      <c r="F30" s="19" t="e" cm="1">
        <f t="array" ref="F30">_xlfn.IFS(E30=$E$1,$F$1,E30=$E$2,$F$1,E30=$E$3,$F$1,E30=$E$4,$F$1,E30=$E$5,$F$1,E30=$E$6,$F$1,E30=$E$7,$F$3,E30=$E$8,$F$1,E30=$E$9,$F$1,E30=$E$10,$F$2,E30=$E$11,$F$2,E30=$E$12,$F$2,E30=$E$13,$F$3,E30=$E$14,$F$3,E30=$E$15,$F$3,E30=$E$16,$F$1)</f>
        <v>#N/A</v>
      </c>
      <c r="G30" s="11"/>
      <c r="J30" s="5"/>
      <c r="K30" s="5"/>
      <c r="L30" s="5"/>
      <c r="M30" s="5"/>
    </row>
    <row r="31" spans="1:13" x14ac:dyDescent="0.25">
      <c r="F31" s="19" t="e" cm="1">
        <f t="array" ref="F31">_xlfn.IFS(E31=$E$1,$F$1,E31=$E$2,$F$1,E31=$E$3,$F$1,E31=$E$4,$F$1,E31=$E$5,$F$1,E31=$E$6,$F$1,E31=$E$7,$F$3,E31=$E$8,$F$1,E31=$E$9,$F$1,E31=$E$10,$F$2,E31=$E$11,$F$2,E31=$E$12,$F$2,E31=$E$13,$F$3,E31=$E$14,$F$3,E31=$E$15,$F$3,E31=$E$16,$F$1)</f>
        <v>#N/A</v>
      </c>
      <c r="G31" s="11"/>
      <c r="J31" s="5"/>
      <c r="K31" s="5"/>
      <c r="L31" s="5"/>
      <c r="M31" s="5"/>
    </row>
    <row r="32" spans="1:13" x14ac:dyDescent="0.25">
      <c r="F32" s="19" t="e" cm="1">
        <f t="array" ref="F32">_xlfn.IFS(E32=$E$1,$F$1,E32=$E$2,$F$1,E32=$E$3,$F$1,E32=$E$4,$F$1,E32=$E$5,$F$1,E32=$E$6,$F$1,E32=$E$7,$F$3,E32=$E$8,$F$1,E32=$E$9,$F$1,E32=$E$10,$F$2,E32=$E$11,$F$2,E32=$E$12,$F$2,E32=$E$13,$F$3,E32=$E$14,$F$3,E32=$E$15,$F$3,E32=$E$16,$F$1)</f>
        <v>#N/A</v>
      </c>
      <c r="G32" s="11"/>
      <c r="J32" s="5"/>
      <c r="K32" s="5"/>
      <c r="L32" s="5"/>
      <c r="M32" s="5"/>
    </row>
    <row r="33" spans="6:13" x14ac:dyDescent="0.25">
      <c r="F33" s="19" t="e" cm="1">
        <f t="array" ref="F33">_xlfn.IFS(E33=$E$1,$F$1,E33=$E$2,$F$1,E33=$E$3,$F$1,E33=$E$4,$F$1,E33=$E$5,$F$1,E33=$E$6,$F$1,E33=$E$7,$F$3,E33=$E$8,$F$1,E33=$E$9,$F$1,E33=$E$10,$F$2,E33=$E$11,$F$2,E33=$E$12,$F$2,E33=$E$13,$F$3,E33=$E$14,$F$3,E33=$E$15,$F$3,E33=$E$16,$F$1)</f>
        <v>#N/A</v>
      </c>
      <c r="G33" s="11"/>
      <c r="J33" s="5"/>
      <c r="K33" s="5"/>
      <c r="L33" s="5"/>
      <c r="M33" s="5"/>
    </row>
    <row r="34" spans="6:13" x14ac:dyDescent="0.25">
      <c r="F34" s="19" t="e" cm="1">
        <f t="array" ref="F34">_xlfn.IFS(E34=$E$1,$F$1,E34=$E$2,$F$1,E34=$E$3,$F$1,E34=$E$4,$F$1,E34=$E$5,$F$1,E34=$E$6,$F$1,E34=$E$7,$F$3,E34=$E$8,$F$1,E34=$E$9,$F$1,E34=$E$10,$F$2,E34=$E$11,$F$2,E34=$E$12,$F$2,E34=$E$13,$F$3,E34=$E$14,$F$3,E34=$E$15,$F$3,E34=$E$16,$F$1)</f>
        <v>#N/A</v>
      </c>
      <c r="G34" s="11"/>
      <c r="J34" s="5"/>
      <c r="K34" s="5"/>
      <c r="L34" s="5"/>
      <c r="M34" s="5"/>
    </row>
    <row r="35" spans="6:13" x14ac:dyDescent="0.25">
      <c r="F35" s="19" t="e" cm="1">
        <f t="array" ref="F35">_xlfn.IFS(E35=$E$1,$F$1,E35=$E$2,$F$1,E35=$E$3,$F$1,E35=$E$4,$F$1,E35=$E$5,$F$1,E35=$E$6,$F$1,E35=$E$7,$F$3,E35=$E$8,$F$1,E35=$E$9,$F$1,E35=$E$10,$F$2,E35=$E$11,$F$2,E35=$E$12,$F$2,E35=$E$13,$F$3,E35=$E$14,$F$3,E35=$E$15,$F$3,E35=$E$16,$F$1)</f>
        <v>#N/A</v>
      </c>
      <c r="G35" s="11"/>
      <c r="J35" s="5"/>
      <c r="K35" s="5"/>
      <c r="L35" s="5"/>
      <c r="M35" s="5"/>
    </row>
    <row r="36" spans="6:13" x14ac:dyDescent="0.25">
      <c r="F36" s="19" t="e" cm="1">
        <f t="array" ref="F36">_xlfn.IFS(E36=$E$1,$F$1,E36=$E$2,$F$1,E36=$E$3,$F$1,E36=$E$4,$F$1,E36=$E$5,$F$1,E36=$E$6,$F$1,E36=$E$7,$F$3,E36=$E$8,$F$1,E36=$E$9,$F$1,E36=$E$10,$F$2,E36=$E$11,$F$2,E36=$E$12,$F$2,E36=$E$13,$F$3,E36=$E$14,$F$3,E36=$E$15,$F$3,E36=$E$16,$F$1)</f>
        <v>#N/A</v>
      </c>
      <c r="G36" s="11"/>
      <c r="J36" s="5"/>
      <c r="K36" s="5"/>
      <c r="L36" s="5"/>
      <c r="M36" s="5"/>
    </row>
    <row r="37" spans="6:13" x14ac:dyDescent="0.25">
      <c r="F37" s="19" t="e" cm="1">
        <f t="array" ref="F37">_xlfn.IFS(E37=$E$1,$F$1,E37=$E$2,$F$1,E37=$E$3,$F$1,E37=$E$4,$F$1,E37=$E$5,$F$1,E37=$E$6,$F$1,E37=$E$7,$F$3,E37=$E$8,$F$1,E37=$E$9,$F$1,E37=$E$10,$F$2,E37=$E$11,$F$2,E37=$E$12,$F$2,E37=$E$13,$F$3,E37=$E$14,$F$3,E37=$E$15,$F$3,E37=$E$16,$F$1)</f>
        <v>#N/A</v>
      </c>
      <c r="G37" s="11"/>
      <c r="J37" s="5"/>
      <c r="K37" s="5"/>
      <c r="L37" s="5"/>
      <c r="M37" s="5"/>
    </row>
    <row r="38" spans="6:13" x14ac:dyDescent="0.25">
      <c r="F38" s="19" t="e" cm="1">
        <f t="array" ref="F38">_xlfn.IFS(E38=$E$1,$F$1,E38=$E$2,$F$1,E38=$E$3,$F$1,E38=$E$4,$F$1,E38=$E$5,$F$1,E38=$E$6,$F$1,E38=$E$7,$F$3,E38=$E$8,$F$1,E38=$E$9,$F$1,E38=$E$10,$F$2,E38=$E$11,$F$2,E38=$E$12,$F$2,E38=$E$13,$F$3,E38=$E$14,$F$3,E38=$E$15,$F$3,E38=$E$16,$F$1)</f>
        <v>#N/A</v>
      </c>
      <c r="G38" s="11"/>
      <c r="J38" s="5"/>
      <c r="K38" s="5"/>
      <c r="L38" s="5"/>
      <c r="M38" s="5"/>
    </row>
    <row r="39" spans="6:13" x14ac:dyDescent="0.25">
      <c r="F39" s="19" t="e" cm="1">
        <f t="array" ref="F39">_xlfn.IFS(E39=$E$1,$F$1,E39=$E$2,$F$1,E39=$E$3,$F$1,E39=$E$4,$F$1,E39=$E$5,$F$1,E39=$E$6,$F$1,E39=$E$7,$F$3,E39=$E$8,$F$1,E39=$E$9,$F$1,E39=$E$10,$F$2,E39=$E$11,$F$2,E39=$E$12,$F$2,E39=$E$13,$F$3,E39=$E$14,$F$3,E39=$E$15,$F$3,E39=$E$16,$F$1)</f>
        <v>#N/A</v>
      </c>
      <c r="G39" s="11"/>
      <c r="J39" s="5"/>
      <c r="K39" s="5"/>
      <c r="L39" s="5"/>
      <c r="M39" s="5"/>
    </row>
    <row r="40" spans="6:13" x14ac:dyDescent="0.25">
      <c r="F40" s="19" t="e" cm="1">
        <f t="array" ref="F40">_xlfn.IFS(E40=$E$1,$F$1,E40=$E$2,$F$1,E40=$E$3,$F$1,E40=$E$4,$F$1,E40=$E$5,$F$1,E40=$E$6,$F$1,E40=$E$7,$F$3,E40=$E$8,$F$1,E40=$E$9,$F$1,E40=$E$10,$F$2,E40=$E$11,$F$2,E40=$E$12,$F$2,E40=$E$13,$F$3,E40=$E$14,$F$3,E40=$E$15,$F$3,E40=$E$16,$F$1)</f>
        <v>#N/A</v>
      </c>
      <c r="G40" s="11"/>
      <c r="J40" s="5"/>
      <c r="K40" s="5"/>
      <c r="L40" s="5"/>
      <c r="M40" s="5"/>
    </row>
    <row r="41" spans="6:13" x14ac:dyDescent="0.25">
      <c r="F41" s="19" t="e" cm="1">
        <f t="array" ref="F41">_xlfn.IFS(E41=$E$1,$F$1,E41=$E$2,$F$1,E41=$E$3,$F$1,E41=$E$4,$F$1,E41=$E$5,$F$1,E41=$E$6,$F$1,E41=$E$7,$F$3,E41=$E$8,$F$1,E41=$E$9,$F$1,E41=$E$10,$F$2,E41=$E$11,$F$2,E41=$E$12,$F$2,E41=$E$13,$F$3,E41=$E$14,$F$3,E41=$E$15,$F$3,E41=$E$16,$F$1)</f>
        <v>#N/A</v>
      </c>
      <c r="G41" s="11"/>
      <c r="J41" s="5"/>
      <c r="K41" s="5"/>
      <c r="L41" s="5"/>
      <c r="M41" s="5"/>
    </row>
    <row r="42" spans="6:13" x14ac:dyDescent="0.25">
      <c r="F42" s="19" t="e" cm="1">
        <f t="array" ref="F42">_xlfn.IFS(E42=$E$1,$F$1,E42=$E$2,$F$1,E42=$E$3,$F$1,E42=$E$4,$F$1,E42=$E$5,$F$1,E42=$E$6,$F$1,E42=$E$7,$F$3,E42=$E$8,$F$1,E42=$E$9,$F$1,E42=$E$10,$F$2,E42=$E$11,$F$2,E42=$E$12,$F$2,E42=$E$13,$F$3,E42=$E$14,$F$3,E42=$E$15,$F$3,E42=$E$16,$F$1)</f>
        <v>#N/A</v>
      </c>
      <c r="G42" s="11"/>
      <c r="J42" s="5"/>
      <c r="K42" s="5"/>
      <c r="L42" s="5"/>
      <c r="M42" s="5"/>
    </row>
    <row r="43" spans="6:13" x14ac:dyDescent="0.25">
      <c r="F43" s="19" t="e" cm="1">
        <f t="array" ref="F43">_xlfn.IFS(E43=$E$1,$F$1,E43=$E$2,$F$1,E43=$E$3,$F$1,E43=$E$4,$F$1,E43=$E$5,$F$1,E43=$E$6,$F$1,E43=$E$7,$F$3,E43=$E$8,$F$1,E43=$E$9,$F$1,E43=$E$10,$F$2,E43=$E$11,$F$2,E43=$E$12,$F$2,E43=$E$13,$F$3,E43=$E$14,$F$3,E43=$E$15,$F$3,E43=$E$16,$F$1)</f>
        <v>#N/A</v>
      </c>
      <c r="G43" s="11"/>
      <c r="J43" s="5"/>
      <c r="K43" s="5"/>
      <c r="L43" s="5"/>
      <c r="M43" s="5"/>
    </row>
    <row r="44" spans="6:13" x14ac:dyDescent="0.25">
      <c r="F44" s="19" t="e" cm="1">
        <f t="array" ref="F44">_xlfn.IFS(E44=$E$1,$F$1,E44=$E$2,$F$1,E44=$E$3,$F$1,E44=$E$4,$F$1,E44=$E$5,$F$1,E44=$E$6,$F$1,E44=$E$7,$F$3,E44=$E$8,$F$1,E44=$E$9,$F$1,E44=$E$10,$F$2,E44=$E$11,$F$2,E44=$E$12,$F$2,E44=$E$13,$F$3,E44=$E$14,$F$3,E44=$E$15,$F$3,E44=$E$16,$F$1)</f>
        <v>#N/A</v>
      </c>
      <c r="G44" s="11"/>
      <c r="J44" s="5"/>
      <c r="K44" s="5"/>
      <c r="L44" s="5"/>
      <c r="M44" s="5"/>
    </row>
    <row r="45" spans="6:13" x14ac:dyDescent="0.25">
      <c r="F45" s="19" t="e" cm="1">
        <f t="array" ref="F45">_xlfn.IFS(E45=$E$1,$F$1,E45=$E$2,$F$1,E45=$E$3,$F$1,E45=$E$4,$F$1,E45=$E$5,$F$1,E45=$E$6,$F$1,E45=$E$7,$F$3,E45=$E$8,$F$1,E45=$E$9,$F$1,E45=$E$10,$F$2,E45=$E$11,$F$2,E45=$E$12,$F$2,E45=$E$13,$F$3,E45=$E$14,$F$3,E45=$E$15,$F$3,E45=$E$16,$F$1)</f>
        <v>#N/A</v>
      </c>
      <c r="G45" s="11"/>
      <c r="J45" s="5"/>
      <c r="K45" s="5"/>
      <c r="L45" s="5"/>
      <c r="M45" s="5"/>
    </row>
    <row r="46" spans="6:13" x14ac:dyDescent="0.25">
      <c r="F46" s="19" t="e" cm="1">
        <f t="array" ref="F46">_xlfn.IFS(E46=$E$1,$F$1,E46=$E$2,$F$1,E46=$E$3,$F$1,E46=$E$4,$F$1,E46=$E$5,$F$1,E46=$E$6,$F$1,E46=$E$7,$F$3,E46=$E$8,$F$1,E46=$E$9,$F$1,E46=$E$10,$F$2,E46=$E$11,$F$2,E46=$E$12,$F$2,E46=$E$13,$F$3,E46=$E$14,$F$3,E46=$E$15,$F$3,E46=$E$16,$F$1)</f>
        <v>#N/A</v>
      </c>
      <c r="G46" s="11"/>
      <c r="J46" s="5"/>
      <c r="K46" s="5"/>
      <c r="L46" s="5"/>
      <c r="M46" s="5"/>
    </row>
    <row r="47" spans="6:13" x14ac:dyDescent="0.25">
      <c r="F47" s="19" t="e" cm="1">
        <f t="array" ref="F47">_xlfn.IFS(E47=$E$1,$F$1,E47=$E$2,$F$1,E47=$E$3,$F$1,E47=$E$4,$F$1,E47=$E$5,$F$1,E47=$E$6,$F$1,E47=$E$7,$F$3,E47=$E$8,$F$1,E47=$E$9,$F$1,E47=$E$10,$F$2,E47=$E$11,$F$2,E47=$E$12,$F$2,E47=$E$13,$F$3,E47=$E$14,$F$3,E47=$E$15,$F$3,E47=$E$16,$F$1)</f>
        <v>#N/A</v>
      </c>
      <c r="G47" s="11"/>
      <c r="J47" s="5"/>
      <c r="K47" s="5"/>
      <c r="L47" s="5"/>
      <c r="M47" s="5"/>
    </row>
    <row r="48" spans="6:13" x14ac:dyDescent="0.25">
      <c r="F48" s="19" t="e" cm="1">
        <f t="array" ref="F48">_xlfn.IFS(E48=$E$1,$F$1,E48=$E$2,$F$1,E48=$E$3,$F$1,E48=$E$4,$F$1,E48=$E$5,$F$1,E48=$E$6,$F$1,E48=$E$7,$F$3,E48=$E$8,$F$1,E48=$E$9,$F$1,E48=$E$10,$F$2,E48=$E$11,$F$2,E48=$E$12,$F$2,E48=$E$13,$F$3,E48=$E$14,$F$3,E48=$E$15,$F$3,E48=$E$16,$F$1)</f>
        <v>#N/A</v>
      </c>
      <c r="G48" s="11"/>
      <c r="J48" s="5"/>
      <c r="K48" s="5"/>
      <c r="L48" s="5"/>
      <c r="M48" s="5"/>
    </row>
    <row r="49" spans="6:13" x14ac:dyDescent="0.25">
      <c r="F49" s="19" t="e" cm="1">
        <f t="array" ref="F49">_xlfn.IFS(E49=$E$1,$F$1,E49=$E$2,$F$1,E49=$E$3,$F$1,E49=$E$4,$F$1,E49=$E$5,$F$1,E49=$E$6,$F$1,E49=$E$7,$F$3,E49=$E$8,$F$1,E49=$E$9,$F$1,E49=$E$10,$F$2,E49=$E$11,$F$2,E49=$E$12,$F$2,E49=$E$13,$F$3,E49=$E$14,$F$3,E49=$E$15,$F$3,E49=$E$16,$F$1)</f>
        <v>#N/A</v>
      </c>
      <c r="G49" s="11"/>
      <c r="J49" s="5"/>
      <c r="K49" s="5"/>
      <c r="L49" s="5"/>
      <c r="M49" s="5"/>
    </row>
    <row r="50" spans="6:13" x14ac:dyDescent="0.25">
      <c r="F50" s="19" t="e" cm="1">
        <f t="array" ref="F50">_xlfn.IFS(E50=$E$1,$F$1,E50=$E$2,$F$1,E50=$E$3,$F$1,E50=$E$4,$F$1,E50=$E$5,$F$1,E50=$E$6,$F$1,E50=$E$7,$F$3,E50=$E$8,$F$1,E50=$E$9,$F$1,E50=$E$10,$F$2,E50=$E$11,$F$2,E50=$E$12,$F$2,E50=$E$13,$F$3,E50=$E$14,$F$3,E50=$E$15,$F$3,E50=$E$16,$F$1)</f>
        <v>#N/A</v>
      </c>
      <c r="G50" s="11"/>
      <c r="J50" s="5"/>
      <c r="K50" s="5"/>
      <c r="L50" s="5"/>
      <c r="M50" s="5"/>
    </row>
    <row r="51" spans="6:13" x14ac:dyDescent="0.25">
      <c r="G51" s="11"/>
      <c r="J51" s="5"/>
      <c r="K51" s="5"/>
      <c r="L51" s="5"/>
      <c r="M51" s="5"/>
    </row>
    <row r="52" spans="6:13" x14ac:dyDescent="0.25">
      <c r="G52" s="11"/>
      <c r="J52" s="5"/>
      <c r="K52" s="5"/>
      <c r="L52" s="5"/>
      <c r="M52" s="5"/>
    </row>
    <row r="53" spans="6:13" x14ac:dyDescent="0.25">
      <c r="G53" s="11"/>
      <c r="J53" s="5"/>
      <c r="K53" s="5"/>
      <c r="L53" s="5"/>
      <c r="M53" s="5"/>
    </row>
    <row r="54" spans="6:13" x14ac:dyDescent="0.25">
      <c r="G54" s="11"/>
      <c r="J54" s="5"/>
      <c r="K54" s="5"/>
      <c r="L54" s="5"/>
      <c r="M54" s="5"/>
    </row>
    <row r="55" spans="6:13" x14ac:dyDescent="0.25">
      <c r="G55" s="11"/>
      <c r="J55" s="5"/>
      <c r="K55" s="5"/>
      <c r="L55" s="5"/>
      <c r="M55" s="5"/>
    </row>
    <row r="56" spans="6:13" x14ac:dyDescent="0.25">
      <c r="G56" s="11"/>
      <c r="J56" s="5"/>
      <c r="K56" s="5"/>
      <c r="L56" s="5"/>
      <c r="M56" s="5"/>
    </row>
  </sheetData>
  <autoFilter ref="A17:M50" xr:uid="{00000000-0001-0000-0100-000000000000}">
    <filterColumn colId="1">
      <filters>
        <filter val="WSP 02"/>
      </filters>
    </filterColumn>
  </autoFilter>
  <sortState xmlns:xlrd2="http://schemas.microsoft.com/office/spreadsheetml/2017/richdata2" ref="E1:E16">
    <sortCondition ref="E1:E16"/>
  </sortState>
  <dataValidations count="5">
    <dataValidation type="list" allowBlank="1" showInputMessage="1" showErrorMessage="1" sqref="D18:D56" xr:uid="{506D156A-602D-4D0B-BBB0-B130BF64F378}">
      <formula1>$D$1:$D$7</formula1>
    </dataValidation>
    <dataValidation type="list" allowBlank="1" showInputMessage="1" showErrorMessage="1" sqref="E18 E20:E56" xr:uid="{CDF57BD9-3A66-4DE4-856F-9D2439CD2F0C}">
      <formula1>$E$1:$E$16</formula1>
    </dataValidation>
    <dataValidation type="list" allowBlank="1" showInputMessage="1" showErrorMessage="1" sqref="F18:F56" xr:uid="{11DBB3E1-92C4-4578-8626-EF9126F793BA}">
      <formula1>$F$1:$F$3</formula1>
    </dataValidation>
    <dataValidation type="list" allowBlank="1" showInputMessage="1" showErrorMessage="1" sqref="H18:H56" xr:uid="{976C62E2-72B8-480D-84CA-8AF3C037AFC6}">
      <formula1>$H$1:$H$2</formula1>
    </dataValidation>
    <dataValidation type="list" allowBlank="1" showInputMessage="1" showErrorMessage="1" sqref="I18:I56" xr:uid="{FAD6AFD1-62FD-4421-A9AA-A3E5AF4C89B6}">
      <formula1>$I$1:$I$2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>
    <tabColor rgb="FF6EC5B8"/>
  </sheetPr>
  <dimension ref="A1:K50"/>
  <sheetViews>
    <sheetView tabSelected="1" workbookViewId="0">
      <selection activeCell="D21" sqref="D21"/>
    </sheetView>
  </sheetViews>
  <sheetFormatPr defaultColWidth="9.08984375" defaultRowHeight="14.5" x14ac:dyDescent="0.35"/>
  <cols>
    <col min="1" max="1" width="11.90625" style="3" bestFit="1" customWidth="1"/>
    <col min="2" max="2" width="34" style="3" customWidth="1"/>
    <col min="3" max="3" width="34.7265625" style="3" bestFit="1" customWidth="1"/>
    <col min="4" max="4" width="20.7265625" style="3" customWidth="1"/>
    <col min="5" max="5" width="29.81640625" style="4" customWidth="1"/>
    <col min="6" max="6" width="24.453125" style="3" bestFit="1" customWidth="1"/>
    <col min="7" max="7" width="27.90625" style="12" bestFit="1" customWidth="1"/>
    <col min="8" max="8" width="29.81640625" style="3" customWidth="1"/>
    <col min="9" max="9" width="22.54296875" style="3" bestFit="1" customWidth="1"/>
    <col min="10" max="10" width="24.453125" style="3" customWidth="1"/>
    <col min="11" max="11" width="20.08984375" style="3" bestFit="1" customWidth="1"/>
    <col min="12" max="16384" width="9.08984375" style="3"/>
  </cols>
  <sheetData>
    <row r="1" spans="1:11" s="1" customFormat="1" ht="37.5" x14ac:dyDescent="0.25">
      <c r="A1" s="15" t="s">
        <v>116</v>
      </c>
      <c r="B1" s="7" t="s">
        <v>95</v>
      </c>
      <c r="C1" s="16" t="s">
        <v>120</v>
      </c>
      <c r="D1" s="7" t="s">
        <v>96</v>
      </c>
      <c r="E1" s="23" t="s">
        <v>121</v>
      </c>
      <c r="F1" s="23" t="s">
        <v>121</v>
      </c>
      <c r="G1" s="23" t="s">
        <v>121</v>
      </c>
      <c r="H1" s="23" t="s">
        <v>129</v>
      </c>
      <c r="I1" s="23" t="s">
        <v>129</v>
      </c>
      <c r="J1" s="7" t="s">
        <v>34</v>
      </c>
      <c r="K1" s="17" t="s">
        <v>122</v>
      </c>
    </row>
    <row r="2" spans="1:11" s="1" customFormat="1" ht="12.5" x14ac:dyDescent="0.25">
      <c r="A2" s="8"/>
      <c r="B2" s="8"/>
      <c r="C2" s="10"/>
      <c r="D2" s="8"/>
      <c r="E2" s="14"/>
      <c r="F2" s="10"/>
      <c r="G2" s="10" t="s">
        <v>84</v>
      </c>
      <c r="H2" s="25">
        <v>45748</v>
      </c>
      <c r="I2" s="26">
        <v>46112</v>
      </c>
      <c r="J2" s="8" t="s">
        <v>85</v>
      </c>
      <c r="K2" s="17" t="s">
        <v>123</v>
      </c>
    </row>
    <row r="3" spans="1:11" s="1" customFormat="1" ht="12.5" x14ac:dyDescent="0.25">
      <c r="A3" s="8"/>
      <c r="B3" s="8"/>
      <c r="C3" s="10"/>
      <c r="D3" s="8"/>
      <c r="E3" s="14"/>
      <c r="F3" s="10"/>
      <c r="G3" s="22" t="s">
        <v>83</v>
      </c>
      <c r="H3" s="27">
        <v>46113</v>
      </c>
      <c r="I3" s="27">
        <v>46477</v>
      </c>
      <c r="J3" s="8" t="s">
        <v>87</v>
      </c>
      <c r="K3" s="17" t="s">
        <v>127</v>
      </c>
    </row>
    <row r="4" spans="1:11" s="1" customFormat="1" ht="12.5" x14ac:dyDescent="0.25">
      <c r="A4" s="8"/>
      <c r="B4" s="8"/>
      <c r="C4" s="10"/>
      <c r="D4" s="8"/>
      <c r="E4" s="14"/>
      <c r="F4" s="10"/>
      <c r="G4" s="10" t="s">
        <v>86</v>
      </c>
      <c r="H4" s="10"/>
      <c r="I4" s="10"/>
      <c r="J4" s="8" t="s">
        <v>88</v>
      </c>
      <c r="K4" s="17" t="s">
        <v>128</v>
      </c>
    </row>
    <row r="5" spans="1:11" s="1" customFormat="1" ht="12.5" x14ac:dyDescent="0.25">
      <c r="A5" s="8"/>
      <c r="B5" s="8"/>
      <c r="C5" s="10"/>
      <c r="D5" s="8"/>
      <c r="E5" s="14"/>
      <c r="F5" s="10"/>
      <c r="G5" s="10"/>
      <c r="H5" s="10"/>
      <c r="I5" s="10"/>
      <c r="J5" s="8" t="s">
        <v>89</v>
      </c>
      <c r="K5" s="17"/>
    </row>
    <row r="6" spans="1:11" s="1" customFormat="1" ht="12.5" x14ac:dyDescent="0.25">
      <c r="A6" s="8"/>
      <c r="B6" s="8"/>
      <c r="C6" s="10"/>
      <c r="D6" s="8"/>
      <c r="E6" s="14"/>
      <c r="F6" s="10"/>
      <c r="G6" s="10"/>
      <c r="H6" s="10"/>
      <c r="I6" s="10"/>
      <c r="J6" s="8" t="s">
        <v>90</v>
      </c>
      <c r="K6" s="17"/>
    </row>
    <row r="7" spans="1:11" s="1" customFormat="1" ht="12.5" x14ac:dyDescent="0.25">
      <c r="A7" s="8"/>
      <c r="B7" s="8"/>
      <c r="C7" s="10"/>
      <c r="D7" s="8"/>
      <c r="E7" s="14"/>
      <c r="F7" s="10"/>
      <c r="G7" s="10"/>
      <c r="H7" s="10"/>
      <c r="I7" s="10"/>
      <c r="J7" s="8" t="s">
        <v>91</v>
      </c>
      <c r="K7" s="17"/>
    </row>
    <row r="8" spans="1:11" s="1" customFormat="1" ht="13" x14ac:dyDescent="0.3">
      <c r="A8" s="29" t="s">
        <v>0</v>
      </c>
      <c r="B8" s="29" t="s">
        <v>17</v>
      </c>
      <c r="C8" s="29" t="s">
        <v>26</v>
      </c>
      <c r="D8" s="29" t="s">
        <v>1</v>
      </c>
      <c r="E8" s="29" t="s">
        <v>27</v>
      </c>
      <c r="F8" s="29" t="s">
        <v>28</v>
      </c>
      <c r="G8" s="29" t="s">
        <v>29</v>
      </c>
      <c r="H8" s="29" t="s">
        <v>30</v>
      </c>
      <c r="I8" s="29" t="s">
        <v>31</v>
      </c>
      <c r="J8" s="29" t="s">
        <v>32</v>
      </c>
      <c r="K8" s="29" t="s">
        <v>33</v>
      </c>
    </row>
    <row r="9" spans="1:11" ht="12.5" x14ac:dyDescent="0.25">
      <c r="A9" s="35" t="str">
        <f>Employees!A11</f>
        <v>L000000000</v>
      </c>
      <c r="B9" s="35" t="s">
        <v>125</v>
      </c>
      <c r="C9" s="34" t="str">
        <f>VLOOKUP(B9,'Training Interventions'!B:C,2,0)</f>
        <v>Occupational Certificate: Laundry Finisher</v>
      </c>
      <c r="D9" s="42" t="s">
        <v>131</v>
      </c>
      <c r="E9" s="39" t="str">
        <f>+VLOOKUP(D9,Employees!B:C,2,FALSE)</f>
        <v>0003126156080</v>
      </c>
      <c r="F9" s="34" t="str">
        <f>+VLOOKUP(D9,Employees!B:E,4,0)&amp;" "&amp;VLOOKUP(D9,Employees!B:F,5,0)</f>
        <v>John Doe</v>
      </c>
      <c r="G9" s="34" t="s">
        <v>86</v>
      </c>
      <c r="H9" s="40" cm="1">
        <f t="array" ref="H9">_xlfn.IFS(G9=$G$4,$H$3,G9=$G$3,$H$2,G9=$G$2,$H$2)</f>
        <v>46113</v>
      </c>
      <c r="I9" s="40" cm="1">
        <f t="array" ref="I9">_xlfn.IFS(G9=$G$4,$I$3,G9=$G$3,$I$2,G9=$G$2,$I$2)</f>
        <v>46477</v>
      </c>
      <c r="J9" s="34" t="s">
        <v>88</v>
      </c>
      <c r="K9" s="41" t="s">
        <v>127</v>
      </c>
    </row>
    <row r="10" spans="1:11" ht="12.5" x14ac:dyDescent="0.25">
      <c r="C10" s="5" t="e">
        <f>VLOOKUP(B10,'Training Interventions'!B:C,2,0)</f>
        <v>#N/A</v>
      </c>
      <c r="E10" s="6" t="e">
        <f>+VLOOKUP(D10,Employees!B:C,2,FALSE)</f>
        <v>#N/A</v>
      </c>
      <c r="F10" s="5" t="e">
        <f>+VLOOKUP(D10,Employees!B:E,4,0)&amp;" "&amp;VLOOKUP(D10,Employees!B:F,5,0)</f>
        <v>#N/A</v>
      </c>
      <c r="G10" s="3"/>
      <c r="H10" s="28" t="e" cm="1">
        <f t="array" ref="H10">_xlfn.IFS(G10=$G$4,$H$3,G10=$G$3,$H$2,G10=$G$2,$H$2)</f>
        <v>#N/A</v>
      </c>
      <c r="I10" s="28" t="e" cm="1">
        <f t="array" ref="I10">_xlfn.IFS(G10=$G$4,$I$3,G10=$G$3,$I$2,G10=$G$2,$I$2)</f>
        <v>#N/A</v>
      </c>
      <c r="K10" s="17"/>
    </row>
    <row r="11" spans="1:11" ht="12.5" x14ac:dyDescent="0.25">
      <c r="C11" s="5" t="e">
        <f>VLOOKUP(B11,'Training Interventions'!B:C,2,0)</f>
        <v>#N/A</v>
      </c>
      <c r="E11" s="6" t="e">
        <f>+VLOOKUP(D11,Employees!B:C,2,FALSE)</f>
        <v>#N/A</v>
      </c>
      <c r="F11" s="5" t="e">
        <f>+VLOOKUP(D11,Employees!B:E,4,0)&amp;" "&amp;VLOOKUP(D11,Employees!B:F,5,0)</f>
        <v>#N/A</v>
      </c>
      <c r="G11" s="3"/>
      <c r="H11" s="28" t="e" cm="1">
        <f t="array" ref="H11">_xlfn.IFS(G11=$G$4,$H$3,G11=$G$3,$H$2,G11=$G$2,$H$2)</f>
        <v>#N/A</v>
      </c>
      <c r="I11" s="28" t="e" cm="1">
        <f t="array" ref="I11">_xlfn.IFS(G11=$G$4,$I$3,G11=$G$3,$I$2,G11=$G$2,$I$2)</f>
        <v>#N/A</v>
      </c>
      <c r="K11" s="17"/>
    </row>
    <row r="12" spans="1:11" ht="12.5" x14ac:dyDescent="0.25">
      <c r="C12" s="5" t="e">
        <f>VLOOKUP(B12,'Training Interventions'!B:C,2,0)</f>
        <v>#N/A</v>
      </c>
      <c r="E12" s="6" t="e">
        <f>+VLOOKUP(D12,Employees!B:C,2,FALSE)</f>
        <v>#N/A</v>
      </c>
      <c r="F12" s="5" t="e">
        <f>+VLOOKUP(D12,Employees!B:E,4,0)&amp;" "&amp;VLOOKUP(D12,Employees!B:F,5,0)</f>
        <v>#N/A</v>
      </c>
      <c r="G12" s="3"/>
      <c r="H12" s="28" t="e" cm="1">
        <f t="array" ref="H12">_xlfn.IFS(G12=$G$4,$H$3,G12=$G$3,$H$2,G12=$G$2,$H$2)</f>
        <v>#N/A</v>
      </c>
      <c r="I12" s="28" t="e" cm="1">
        <f t="array" ref="I12">_xlfn.IFS(G12=$G$4,$I$3,G12=$G$3,$I$2,G12=$G$2,$I$2)</f>
        <v>#N/A</v>
      </c>
      <c r="K12" s="17"/>
    </row>
    <row r="13" spans="1:11" ht="12.5" x14ac:dyDescent="0.25">
      <c r="C13" s="5" t="e">
        <f>VLOOKUP(B13,'Training Interventions'!B:C,2,0)</f>
        <v>#N/A</v>
      </c>
      <c r="E13" s="6" t="e">
        <f>+VLOOKUP(D13,Employees!B:C,2,FALSE)</f>
        <v>#N/A</v>
      </c>
      <c r="F13" s="5" t="e">
        <f>+VLOOKUP(D13,Employees!B:E,4,0)&amp;" "&amp;VLOOKUP(D13,Employees!B:F,5,0)</f>
        <v>#N/A</v>
      </c>
      <c r="G13" s="3"/>
      <c r="H13" s="28" t="e" cm="1">
        <f t="array" ref="H13">_xlfn.IFS(G13=$G$4,$H$3,G13=$G$3,$H$2,G13=$G$2,$H$2)</f>
        <v>#N/A</v>
      </c>
      <c r="I13" s="28" t="e" cm="1">
        <f t="array" ref="I13">_xlfn.IFS(G13=$G$4,$I$3,G13=$G$3,$I$2,G13=$G$2,$I$2)</f>
        <v>#N/A</v>
      </c>
      <c r="K13" s="17"/>
    </row>
    <row r="14" spans="1:11" ht="12.5" x14ac:dyDescent="0.25">
      <c r="C14" s="5" t="e">
        <f>VLOOKUP(B14,'Training Interventions'!B:C,2,0)</f>
        <v>#N/A</v>
      </c>
      <c r="E14" s="6" t="e">
        <f>+VLOOKUP(D14,Employees!B:C,2,FALSE)</f>
        <v>#N/A</v>
      </c>
      <c r="F14" s="5" t="e">
        <f>+VLOOKUP(D14,Employees!B:E,4,0)&amp;" "&amp;VLOOKUP(D14,Employees!B:F,5,0)</f>
        <v>#N/A</v>
      </c>
      <c r="G14" s="3"/>
      <c r="H14" s="28" t="e" cm="1">
        <f t="array" ref="H14">_xlfn.IFS(G14=$G$4,$H$3,G14=$G$3,$H$2,G14=$G$2,$H$2)</f>
        <v>#N/A</v>
      </c>
      <c r="I14" s="28" t="e" cm="1">
        <f t="array" ref="I14">_xlfn.IFS(G14=$G$4,$I$3,G14=$G$3,$I$2,G14=$G$2,$I$2)</f>
        <v>#N/A</v>
      </c>
      <c r="K14" s="17"/>
    </row>
    <row r="15" spans="1:11" ht="12.5" x14ac:dyDescent="0.25">
      <c r="C15" s="5" t="e">
        <f>VLOOKUP(B15,'Training Interventions'!B:C,2,0)</f>
        <v>#N/A</v>
      </c>
      <c r="E15" s="6" t="e">
        <f>+VLOOKUP(D15,Employees!B:C,2,FALSE)</f>
        <v>#N/A</v>
      </c>
      <c r="F15" s="5" t="e">
        <f>+VLOOKUP(D15,Employees!B:E,4,0)&amp;" "&amp;VLOOKUP(D15,Employees!B:F,5,0)</f>
        <v>#N/A</v>
      </c>
      <c r="G15" s="3"/>
      <c r="H15" s="28" t="e" cm="1">
        <f t="array" ref="H15">_xlfn.IFS(G15=$G$4,$H$3,G15=$G$3,$H$2,G15=$G$2,$H$2)</f>
        <v>#N/A</v>
      </c>
      <c r="I15" s="28" t="e" cm="1">
        <f t="array" ref="I15">_xlfn.IFS(G15=$G$4,$I$3,G15=$G$3,$I$2,G15=$G$2,$I$2)</f>
        <v>#N/A</v>
      </c>
      <c r="K15" s="17"/>
    </row>
    <row r="16" spans="1:11" ht="12.5" x14ac:dyDescent="0.25">
      <c r="C16" s="5" t="e">
        <f>VLOOKUP(B16,'Training Interventions'!B:C,2,0)</f>
        <v>#N/A</v>
      </c>
      <c r="E16" s="6" t="e">
        <f>+VLOOKUP(D16,Employees!B:C,2,FALSE)</f>
        <v>#N/A</v>
      </c>
      <c r="F16" s="5" t="e">
        <f>+VLOOKUP(D16,Employees!B:E,4,0)&amp;" "&amp;VLOOKUP(D16,Employees!B:F,5,0)</f>
        <v>#N/A</v>
      </c>
      <c r="G16" s="3"/>
      <c r="H16" s="28" t="e" cm="1">
        <f t="array" ref="H16">_xlfn.IFS(G16=$G$4,$H$3,G16=$G$3,$H$2,G16=$G$2,$H$2)</f>
        <v>#N/A</v>
      </c>
      <c r="I16" s="28" t="e" cm="1">
        <f t="array" ref="I16">_xlfn.IFS(G16=$G$4,$I$3,G16=$G$3,$I$2,G16=$G$2,$I$2)</f>
        <v>#N/A</v>
      </c>
      <c r="K16" s="17"/>
    </row>
    <row r="17" spans="3:11" ht="12.5" x14ac:dyDescent="0.25">
      <c r="C17" s="5" t="e">
        <f>VLOOKUP(B17,'Training Interventions'!B:C,2,0)</f>
        <v>#N/A</v>
      </c>
      <c r="E17" s="6" t="e">
        <f>+VLOOKUP(D17,Employees!B:C,2,FALSE)</f>
        <v>#N/A</v>
      </c>
      <c r="F17" s="5" t="e">
        <f>+VLOOKUP(D17,Employees!B:E,4,0)&amp;" "&amp;VLOOKUP(D17,Employees!B:F,5,0)</f>
        <v>#N/A</v>
      </c>
      <c r="G17" s="3"/>
      <c r="H17" s="28" t="e" cm="1">
        <f t="array" ref="H17">_xlfn.IFS(G17=$G$4,$H$3,G17=$G$3,$H$2,G17=$G$2,$H$2)</f>
        <v>#N/A</v>
      </c>
      <c r="I17" s="28" t="e" cm="1">
        <f t="array" ref="I17">_xlfn.IFS(G17=$G$4,$I$3,G17=$G$3,$I$2,G17=$G$2,$I$2)</f>
        <v>#N/A</v>
      </c>
      <c r="K17" s="17"/>
    </row>
    <row r="18" spans="3:11" ht="12.5" x14ac:dyDescent="0.25">
      <c r="C18" s="5" t="e">
        <f>VLOOKUP(B18,'Training Interventions'!B:C,2,0)</f>
        <v>#N/A</v>
      </c>
      <c r="E18" s="6" t="e">
        <f>+VLOOKUP(D18,Employees!B:C,2,FALSE)</f>
        <v>#N/A</v>
      </c>
      <c r="F18" s="5" t="e">
        <f>+VLOOKUP(D18,Employees!B:E,4,0)&amp;" "&amp;VLOOKUP(D18,Employees!B:F,5,0)</f>
        <v>#N/A</v>
      </c>
      <c r="G18" s="3"/>
      <c r="H18" s="28" t="e" cm="1">
        <f t="array" ref="H18">_xlfn.IFS(G18=$G$4,$H$3,G18=$G$3,$H$2,G18=$G$2,$H$2)</f>
        <v>#N/A</v>
      </c>
      <c r="I18" s="28" t="e" cm="1">
        <f t="array" ref="I18">_xlfn.IFS(G18=$G$4,$I$3,G18=$G$3,$I$2,G18=$G$2,$I$2)</f>
        <v>#N/A</v>
      </c>
      <c r="K18" s="17"/>
    </row>
    <row r="19" spans="3:11" ht="12.5" x14ac:dyDescent="0.25">
      <c r="C19" s="5" t="e">
        <f>VLOOKUP(B19,'Training Interventions'!B:C,2,0)</f>
        <v>#N/A</v>
      </c>
      <c r="E19" s="6" t="e">
        <f>+VLOOKUP(D19,Employees!B:C,2,FALSE)</f>
        <v>#N/A</v>
      </c>
      <c r="F19" s="5" t="e">
        <f>+VLOOKUP(D19,Employees!B:E,4,0)&amp;" "&amp;VLOOKUP(D19,Employees!B:F,5,0)</f>
        <v>#N/A</v>
      </c>
      <c r="G19" s="3"/>
      <c r="H19" s="28" t="e" cm="1">
        <f t="array" ref="H19">_xlfn.IFS(G19=$G$4,$H$3,G19=$G$3,$H$2,G19=$G$2,$H$2)</f>
        <v>#N/A</v>
      </c>
      <c r="I19" s="28" t="e" cm="1">
        <f t="array" ref="I19">_xlfn.IFS(G19=$G$4,$I$3,G19=$G$3,$I$2,G19=$G$2,$I$2)</f>
        <v>#N/A</v>
      </c>
      <c r="K19" s="17"/>
    </row>
    <row r="20" spans="3:11" ht="12.5" x14ac:dyDescent="0.25">
      <c r="C20" s="5" t="e">
        <f>VLOOKUP(B20,'Training Interventions'!B:C,2,0)</f>
        <v>#N/A</v>
      </c>
      <c r="E20" s="6" t="e">
        <f>+VLOOKUP(D20,Employees!B:C,2,FALSE)</f>
        <v>#N/A</v>
      </c>
      <c r="F20" s="5" t="e">
        <f>+VLOOKUP(D20,Employees!B:E,4,0)&amp;" "&amp;VLOOKUP(D20,Employees!B:F,5,0)</f>
        <v>#N/A</v>
      </c>
      <c r="G20" s="3"/>
      <c r="H20" s="28" t="e" cm="1">
        <f t="array" ref="H20">_xlfn.IFS(G20=$G$4,$H$3,G20=$G$3,$H$2,G20=$G$2,$H$2)</f>
        <v>#N/A</v>
      </c>
      <c r="I20" s="28" t="e" cm="1">
        <f t="array" ref="I20">_xlfn.IFS(G20=$G$4,$I$3,G20=$G$3,$I$2,G20=$G$2,$I$2)</f>
        <v>#N/A</v>
      </c>
      <c r="K20" s="17"/>
    </row>
    <row r="21" spans="3:11" ht="12.5" x14ac:dyDescent="0.25">
      <c r="C21" s="5" t="e">
        <f>VLOOKUP(B21,'Training Interventions'!B:C,2,0)</f>
        <v>#N/A</v>
      </c>
      <c r="E21" s="6" t="e">
        <f>+VLOOKUP(D21,Employees!B:C,2,FALSE)</f>
        <v>#N/A</v>
      </c>
      <c r="F21" s="5" t="e">
        <f>+VLOOKUP(D21,Employees!B:E,4,0)&amp;" "&amp;VLOOKUP(D21,Employees!B:F,5,0)</f>
        <v>#N/A</v>
      </c>
      <c r="G21" s="3"/>
      <c r="H21" s="28" t="e" cm="1">
        <f t="array" ref="H21">_xlfn.IFS(G21=$G$4,$H$3,G21=$G$3,$H$2,G21=$G$2,$H$2)</f>
        <v>#N/A</v>
      </c>
      <c r="I21" s="28" t="e" cm="1">
        <f t="array" ref="I21">_xlfn.IFS(G21=$G$4,$I$3,G21=$G$3,$I$2,G21=$G$2,$I$2)</f>
        <v>#N/A</v>
      </c>
      <c r="K21" s="17"/>
    </row>
    <row r="22" spans="3:11" ht="12.5" x14ac:dyDescent="0.25">
      <c r="C22" s="5" t="e">
        <f>VLOOKUP(B22,'Training Interventions'!B:C,2,0)</f>
        <v>#N/A</v>
      </c>
      <c r="E22" s="6" t="e">
        <f>+VLOOKUP(D22,Employees!B:C,2,FALSE)</f>
        <v>#N/A</v>
      </c>
      <c r="F22" s="5" t="e">
        <f>+VLOOKUP(D22,Employees!B:E,4,0)&amp;" "&amp;VLOOKUP(D22,Employees!B:F,5,0)</f>
        <v>#N/A</v>
      </c>
      <c r="G22" s="3"/>
      <c r="H22" s="28" t="e" cm="1">
        <f t="array" ref="H22">_xlfn.IFS(G22=$G$4,$H$3,G22=$G$3,$H$2,G22=$G$2,$H$2)</f>
        <v>#N/A</v>
      </c>
      <c r="I22" s="28" t="e" cm="1">
        <f t="array" ref="I22">_xlfn.IFS(G22=$G$4,$I$3,G22=$G$3,$I$2,G22=$G$2,$I$2)</f>
        <v>#N/A</v>
      </c>
      <c r="K22" s="17"/>
    </row>
    <row r="23" spans="3:11" ht="12.5" x14ac:dyDescent="0.25">
      <c r="C23" s="5" t="e">
        <f>VLOOKUP(B23,'Training Interventions'!B:C,2,0)</f>
        <v>#N/A</v>
      </c>
      <c r="E23" s="6" t="e">
        <f>+VLOOKUP(D23,Employees!B:C,2,FALSE)</f>
        <v>#N/A</v>
      </c>
      <c r="F23" s="5" t="e">
        <f>+VLOOKUP(D23,Employees!B:E,4,0)&amp;" "&amp;VLOOKUP(D23,Employees!B:F,5,0)</f>
        <v>#N/A</v>
      </c>
      <c r="G23" s="3"/>
      <c r="H23" s="28" t="e" cm="1">
        <f t="array" ref="H23">_xlfn.IFS(G23=$G$4,$H$3,G23=$G$3,$H$2,G23=$G$2,$H$2)</f>
        <v>#N/A</v>
      </c>
      <c r="I23" s="28" t="e" cm="1">
        <f t="array" ref="I23">_xlfn.IFS(G23=$G$4,$I$3,G23=$G$3,$I$2,G23=$G$2,$I$2)</f>
        <v>#N/A</v>
      </c>
      <c r="K23" s="17"/>
    </row>
    <row r="24" spans="3:11" ht="12.5" x14ac:dyDescent="0.25">
      <c r="C24" s="5" t="e">
        <f>VLOOKUP(B24,'Training Interventions'!B:C,2,0)</f>
        <v>#N/A</v>
      </c>
      <c r="E24" s="6" t="e">
        <f>+VLOOKUP(D24,Employees!B:C,2,FALSE)</f>
        <v>#N/A</v>
      </c>
      <c r="F24" s="5" t="e">
        <f>+VLOOKUP(D24,Employees!B:E,4,0)&amp;" "&amp;VLOOKUP(D24,Employees!B:F,5,0)</f>
        <v>#N/A</v>
      </c>
      <c r="G24" s="3"/>
      <c r="H24" s="28" t="e" cm="1">
        <f t="array" ref="H24">_xlfn.IFS(G24=$G$4,$H$3,G24=$G$3,$H$2,G24=$G$2,$H$2)</f>
        <v>#N/A</v>
      </c>
      <c r="I24" s="28" t="e" cm="1">
        <f t="array" ref="I24">_xlfn.IFS(G24=$G$4,$I$3,G24=$G$3,$I$2,G24=$G$2,$I$2)</f>
        <v>#N/A</v>
      </c>
      <c r="K24" s="17"/>
    </row>
    <row r="25" spans="3:11" ht="12.5" x14ac:dyDescent="0.25">
      <c r="C25" s="5" t="e">
        <f>VLOOKUP(B25,'Training Interventions'!B:C,2,0)</f>
        <v>#N/A</v>
      </c>
      <c r="E25" s="6" t="e">
        <f>+VLOOKUP(D25,Employees!B:C,2,FALSE)</f>
        <v>#N/A</v>
      </c>
      <c r="F25" s="5" t="e">
        <f>+VLOOKUP(D25,Employees!B:E,4,0)&amp;" "&amp;VLOOKUP(D25,Employees!B:F,5,0)</f>
        <v>#N/A</v>
      </c>
      <c r="G25" s="3"/>
      <c r="H25" s="28" t="e" cm="1">
        <f t="array" ref="H25">_xlfn.IFS(G25=$G$4,$H$3,G25=$G$3,$H$2,G25=$G$2,$H$2)</f>
        <v>#N/A</v>
      </c>
      <c r="I25" s="28" t="e" cm="1">
        <f t="array" ref="I25">_xlfn.IFS(G25=$G$4,$I$3,G25=$G$3,$I$2,G25=$G$2,$I$2)</f>
        <v>#N/A</v>
      </c>
      <c r="K25" s="17"/>
    </row>
    <row r="26" spans="3:11" ht="12.5" x14ac:dyDescent="0.25">
      <c r="C26" s="5" t="e">
        <f>VLOOKUP(B26,'Training Interventions'!B:C,2,0)</f>
        <v>#N/A</v>
      </c>
      <c r="E26" s="6" t="e">
        <f>+VLOOKUP(D26,Employees!B:C,2,FALSE)</f>
        <v>#N/A</v>
      </c>
      <c r="F26" s="5" t="e">
        <f>+VLOOKUP(D26,Employees!B:E,4,0)&amp;" "&amp;VLOOKUP(D26,Employees!B:F,5,0)</f>
        <v>#N/A</v>
      </c>
      <c r="G26" s="3"/>
      <c r="H26" s="28" t="e" cm="1">
        <f t="array" ref="H26">_xlfn.IFS(G26=$G$4,$H$3,G26=$G$3,$H$2,G26=$G$2,$H$2)</f>
        <v>#N/A</v>
      </c>
      <c r="I26" s="28" t="e" cm="1">
        <f t="array" ref="I26">_xlfn.IFS(G26=$G$4,$I$3,G26=$G$3,$I$2,G26=$G$2,$I$2)</f>
        <v>#N/A</v>
      </c>
      <c r="K26" s="17"/>
    </row>
    <row r="27" spans="3:11" ht="12.5" x14ac:dyDescent="0.25">
      <c r="C27" s="5" t="e">
        <f>VLOOKUP(B27,'Training Interventions'!B:C,2,0)</f>
        <v>#N/A</v>
      </c>
      <c r="E27" s="6" t="e">
        <f>+VLOOKUP(D27,Employees!B:C,2,FALSE)</f>
        <v>#N/A</v>
      </c>
      <c r="F27" s="5" t="e">
        <f>+VLOOKUP(D27,Employees!B:E,4,0)&amp;" "&amp;VLOOKUP(D27,Employees!B:F,5,0)</f>
        <v>#N/A</v>
      </c>
      <c r="G27" s="3"/>
      <c r="H27" s="28" t="e" cm="1">
        <f t="array" ref="H27">_xlfn.IFS(G27=$G$4,$H$3,G27=$G$3,$H$2,G27=$G$2,$H$2)</f>
        <v>#N/A</v>
      </c>
      <c r="I27" s="28" t="e" cm="1">
        <f t="array" ref="I27">_xlfn.IFS(G27=$G$4,$I$3,G27=$G$3,$I$2,G27=$G$2,$I$2)</f>
        <v>#N/A</v>
      </c>
      <c r="K27" s="17"/>
    </row>
    <row r="28" spans="3:11" ht="12.5" x14ac:dyDescent="0.25">
      <c r="C28" s="5" t="e">
        <f>VLOOKUP(B28,'Training Interventions'!B:C,2,0)</f>
        <v>#N/A</v>
      </c>
      <c r="E28" s="6" t="e">
        <f>+VLOOKUP(D28,Employees!B:C,2,FALSE)</f>
        <v>#N/A</v>
      </c>
      <c r="F28" s="5" t="e">
        <f>+VLOOKUP(D28,Employees!B:E,4,0)&amp;" "&amp;VLOOKUP(D28,Employees!B:F,5,0)</f>
        <v>#N/A</v>
      </c>
      <c r="G28" s="3"/>
      <c r="H28" s="28" t="e" cm="1">
        <f t="array" ref="H28">_xlfn.IFS(G28=$G$4,$H$3,G28=$G$3,$H$2,G28=$G$2,$H$2)</f>
        <v>#N/A</v>
      </c>
      <c r="I28" s="28" t="e" cm="1">
        <f t="array" ref="I28">_xlfn.IFS(G28=$G$4,$I$3,G28=$G$3,$I$2,G28=$G$2,$I$2)</f>
        <v>#N/A</v>
      </c>
      <c r="K28" s="17"/>
    </row>
    <row r="29" spans="3:11" ht="12.5" x14ac:dyDescent="0.25">
      <c r="C29" s="5" t="e">
        <f>VLOOKUP(B29,'Training Interventions'!B:C,2,0)</f>
        <v>#N/A</v>
      </c>
      <c r="E29" s="6" t="e">
        <f>+VLOOKUP(D29,Employees!B:C,2,FALSE)</f>
        <v>#N/A</v>
      </c>
      <c r="F29" s="5" t="e">
        <f>+VLOOKUP(D29,Employees!B:E,4,0)&amp;" "&amp;VLOOKUP(D29,Employees!B:F,5,0)</f>
        <v>#N/A</v>
      </c>
      <c r="G29" s="3"/>
      <c r="H29" s="28" t="e" cm="1">
        <f t="array" ref="H29">_xlfn.IFS(G29=$G$4,$H$3,G29=$G$3,$H$2,G29=$G$2,$H$2)</f>
        <v>#N/A</v>
      </c>
      <c r="I29" s="28" t="e" cm="1">
        <f t="array" ref="I29">_xlfn.IFS(G29=$G$4,$I$3,G29=$G$3,$I$2,G29=$G$2,$I$2)</f>
        <v>#N/A</v>
      </c>
      <c r="K29" s="17"/>
    </row>
    <row r="30" spans="3:11" ht="12.5" x14ac:dyDescent="0.25">
      <c r="C30" s="5" t="e">
        <f>VLOOKUP(B30,'Training Interventions'!B:C,2,0)</f>
        <v>#N/A</v>
      </c>
      <c r="E30" s="6" t="e">
        <f>+VLOOKUP(D30,Employees!B:C,2,FALSE)</f>
        <v>#N/A</v>
      </c>
      <c r="F30" s="5" t="e">
        <f>+VLOOKUP(D30,Employees!B:E,4,0)&amp;" "&amp;VLOOKUP(D30,Employees!B:F,5,0)</f>
        <v>#N/A</v>
      </c>
      <c r="G30" s="3"/>
      <c r="H30" s="28" t="e" cm="1">
        <f t="array" ref="H30">_xlfn.IFS(G30=$G$4,$H$3,G30=$G$3,$H$2,G30=$G$2,$H$2)</f>
        <v>#N/A</v>
      </c>
      <c r="I30" s="28" t="e" cm="1">
        <f t="array" ref="I30">_xlfn.IFS(G30=$G$4,$I$3,G30=$G$3,$I$2,G30=$G$2,$I$2)</f>
        <v>#N/A</v>
      </c>
      <c r="K30" s="17"/>
    </row>
    <row r="31" spans="3:11" ht="12.5" x14ac:dyDescent="0.25">
      <c r="C31" s="5" t="e">
        <f>VLOOKUP(B31,'Training Interventions'!B:C,2,0)</f>
        <v>#N/A</v>
      </c>
      <c r="E31" s="6" t="e">
        <f>+VLOOKUP(D31,Employees!B:C,2,FALSE)</f>
        <v>#N/A</v>
      </c>
      <c r="F31" s="5" t="e">
        <f>+VLOOKUP(D31,Employees!B:E,4,0)&amp;" "&amp;VLOOKUP(D31,Employees!B:F,5,0)</f>
        <v>#N/A</v>
      </c>
      <c r="G31" s="3"/>
      <c r="H31" s="28" t="e" cm="1">
        <f t="array" ref="H31">_xlfn.IFS(G31=$G$4,$H$3,G31=$G$3,$H$2,G31=$G$2,$H$2)</f>
        <v>#N/A</v>
      </c>
      <c r="I31" s="28" t="e" cm="1">
        <f t="array" ref="I31">_xlfn.IFS(G31=$G$4,$I$3,G31=$G$3,$I$2,G31=$G$2,$I$2)</f>
        <v>#N/A</v>
      </c>
      <c r="K31" s="17"/>
    </row>
    <row r="32" spans="3:11" ht="12.5" x14ac:dyDescent="0.25">
      <c r="C32" s="5" t="e">
        <f>VLOOKUP(B32,'Training Interventions'!B:C,2,0)</f>
        <v>#N/A</v>
      </c>
      <c r="E32" s="6" t="e">
        <f>+VLOOKUP(D32,Employees!B:C,2,FALSE)</f>
        <v>#N/A</v>
      </c>
      <c r="F32" s="5" t="e">
        <f>+VLOOKUP(D32,Employees!B:E,4,0)&amp;" "&amp;VLOOKUP(D32,Employees!B:F,5,0)</f>
        <v>#N/A</v>
      </c>
      <c r="G32" s="3"/>
      <c r="H32" s="28" t="e" cm="1">
        <f t="array" ref="H32">_xlfn.IFS(G32=$G$4,$H$3,G32=$G$3,$H$2,G32=$G$2,$H$2)</f>
        <v>#N/A</v>
      </c>
      <c r="I32" s="28" t="e" cm="1">
        <f t="array" ref="I32">_xlfn.IFS(G32=$G$4,$I$3,G32=$G$3,$I$2,G32=$G$2,$I$2)</f>
        <v>#N/A</v>
      </c>
      <c r="K32" s="17"/>
    </row>
    <row r="33" spans="3:11" ht="12.5" x14ac:dyDescent="0.25">
      <c r="C33" s="5" t="e">
        <f>VLOOKUP(B33,'Training Interventions'!B:C,2,0)</f>
        <v>#N/A</v>
      </c>
      <c r="E33" s="6" t="e">
        <f>+VLOOKUP(D33,Employees!B:C,2,FALSE)</f>
        <v>#N/A</v>
      </c>
      <c r="F33" s="5" t="e">
        <f>+VLOOKUP(D33,Employees!B:E,4,0)&amp;" "&amp;VLOOKUP(D33,Employees!B:F,5,0)</f>
        <v>#N/A</v>
      </c>
      <c r="G33" s="3"/>
      <c r="H33" s="28" t="e" cm="1">
        <f t="array" ref="H33">_xlfn.IFS(G33=$G$4,$H$3,G33=$G$3,$H$2,G33=$G$2,$H$2)</f>
        <v>#N/A</v>
      </c>
      <c r="I33" s="28" t="e" cm="1">
        <f t="array" ref="I33">_xlfn.IFS(G33=$G$4,$I$3,G33=$G$3,$I$2,G33=$G$2,$I$2)</f>
        <v>#N/A</v>
      </c>
      <c r="K33" s="17"/>
    </row>
    <row r="34" spans="3:11" ht="12.5" x14ac:dyDescent="0.25">
      <c r="C34" s="5" t="e">
        <f>VLOOKUP(B34,'Training Interventions'!B:C,2,0)</f>
        <v>#N/A</v>
      </c>
      <c r="E34" s="6" t="e">
        <f>+VLOOKUP(D34,Employees!B:C,2,FALSE)</f>
        <v>#N/A</v>
      </c>
      <c r="F34" s="5" t="e">
        <f>+VLOOKUP(D34,Employees!B:E,4,0)&amp;" "&amp;VLOOKUP(D34,Employees!B:F,5,0)</f>
        <v>#N/A</v>
      </c>
      <c r="G34" s="3"/>
      <c r="H34" s="28" t="e" cm="1">
        <f t="array" ref="H34">_xlfn.IFS(G34=$G$4,$H$3,G34=$G$3,$H$2,G34=$G$2,$H$2)</f>
        <v>#N/A</v>
      </c>
      <c r="I34" s="28" t="e" cm="1">
        <f t="array" ref="I34">_xlfn.IFS(G34=$G$4,$I$3,G34=$G$3,$I$2,G34=$G$2,$I$2)</f>
        <v>#N/A</v>
      </c>
      <c r="K34" s="17"/>
    </row>
    <row r="35" spans="3:11" ht="12.5" x14ac:dyDescent="0.25">
      <c r="C35" s="5" t="e">
        <f>VLOOKUP(B35,'Training Interventions'!B:C,2,0)</f>
        <v>#N/A</v>
      </c>
      <c r="E35" s="6" t="e">
        <f>+VLOOKUP(D35,Employees!B:C,2,FALSE)</f>
        <v>#N/A</v>
      </c>
      <c r="F35" s="5" t="e">
        <f>+VLOOKUP(D35,Employees!B:E,4,0)&amp;" "&amp;VLOOKUP(D35,Employees!B:F,5,0)</f>
        <v>#N/A</v>
      </c>
      <c r="G35" s="3"/>
      <c r="H35" s="28" t="e" cm="1">
        <f t="array" ref="H35">_xlfn.IFS(G35=$G$4,$H$3,G35=$G$3,$H$2,G35=$G$2,$H$2)</f>
        <v>#N/A</v>
      </c>
      <c r="I35" s="28" t="e" cm="1">
        <f t="array" ref="I35">_xlfn.IFS(G35=$G$4,$I$3,G35=$G$3,$I$2,G35=$G$2,$I$2)</f>
        <v>#N/A</v>
      </c>
      <c r="K35" s="17"/>
    </row>
    <row r="36" spans="3:11" ht="12.5" x14ac:dyDescent="0.25">
      <c r="C36" s="5" t="e">
        <f>VLOOKUP(B36,'Training Interventions'!B:C,2,0)</f>
        <v>#N/A</v>
      </c>
      <c r="E36" s="6" t="e">
        <f>+VLOOKUP(D36,Employees!B:C,2,FALSE)</f>
        <v>#N/A</v>
      </c>
      <c r="F36" s="5" t="e">
        <f>+VLOOKUP(D36,Employees!B:E,4,0)&amp;" "&amp;VLOOKUP(D36,Employees!B:F,5,0)</f>
        <v>#N/A</v>
      </c>
      <c r="G36" s="3"/>
      <c r="H36" s="28" t="e" cm="1">
        <f t="array" ref="H36">_xlfn.IFS(G36=$G$4,$H$3,G36=$G$3,$H$2,G36=$G$2,$H$2)</f>
        <v>#N/A</v>
      </c>
      <c r="I36" s="28" t="e" cm="1">
        <f t="array" ref="I36">_xlfn.IFS(G36=$G$4,$I$3,G36=$G$3,$I$2,G36=$G$2,$I$2)</f>
        <v>#N/A</v>
      </c>
      <c r="K36" s="17"/>
    </row>
    <row r="37" spans="3:11" ht="12.5" x14ac:dyDescent="0.25">
      <c r="C37" s="5" t="e">
        <f>VLOOKUP(B37,'Training Interventions'!B:C,2,0)</f>
        <v>#N/A</v>
      </c>
      <c r="E37" s="6" t="e">
        <f>+VLOOKUP(D37,Employees!B:C,2,FALSE)</f>
        <v>#N/A</v>
      </c>
      <c r="F37" s="5" t="e">
        <f>+VLOOKUP(D37,Employees!B:E,4,0)&amp;" "&amp;VLOOKUP(D37,Employees!B:F,5,0)</f>
        <v>#N/A</v>
      </c>
      <c r="G37" s="3"/>
      <c r="H37" s="28" t="e" cm="1">
        <f t="array" ref="H37">_xlfn.IFS(G37=$G$4,$H$3,G37=$G$3,$H$2,G37=$G$2,$H$2)</f>
        <v>#N/A</v>
      </c>
      <c r="I37" s="28" t="e" cm="1">
        <f t="array" ref="I37">_xlfn.IFS(G37=$G$4,$I$3,G37=$G$3,$I$2,G37=$G$2,$I$2)</f>
        <v>#N/A</v>
      </c>
      <c r="K37" s="17"/>
    </row>
    <row r="38" spans="3:11" ht="12.5" x14ac:dyDescent="0.25">
      <c r="C38" s="5" t="e">
        <f>VLOOKUP(B38,'Training Interventions'!B:C,2,0)</f>
        <v>#N/A</v>
      </c>
      <c r="E38" s="6" t="e">
        <f>+VLOOKUP(D38,Employees!B:C,2,FALSE)</f>
        <v>#N/A</v>
      </c>
      <c r="F38" s="5" t="e">
        <f>+VLOOKUP(D38,Employees!B:E,4,0)&amp;" "&amp;VLOOKUP(D38,Employees!B:F,5,0)</f>
        <v>#N/A</v>
      </c>
      <c r="G38" s="3"/>
      <c r="H38" s="28" t="e" cm="1">
        <f t="array" ref="H38">_xlfn.IFS(G38=$G$4,$H$3,G38=$G$3,$H$2,G38=$G$2,$H$2)</f>
        <v>#N/A</v>
      </c>
      <c r="I38" s="28" t="e" cm="1">
        <f t="array" ref="I38">_xlfn.IFS(G38=$G$4,$I$3,G38=$G$3,$I$2,G38=$G$2,$I$2)</f>
        <v>#N/A</v>
      </c>
      <c r="K38" s="17"/>
    </row>
    <row r="39" spans="3:11" ht="12.5" x14ac:dyDescent="0.25">
      <c r="C39" s="5" t="e">
        <f>VLOOKUP(B39,'Training Interventions'!B:C,2,0)</f>
        <v>#N/A</v>
      </c>
      <c r="E39" s="6" t="e">
        <f>+VLOOKUP(D39,Employees!B:C,2,FALSE)</f>
        <v>#N/A</v>
      </c>
      <c r="F39" s="5" t="e">
        <f>+VLOOKUP(D39,Employees!B:E,4,0)&amp;" "&amp;VLOOKUP(D39,Employees!B:F,5,0)</f>
        <v>#N/A</v>
      </c>
      <c r="G39" s="3"/>
      <c r="H39" s="28" t="e" cm="1">
        <f t="array" ref="H39">_xlfn.IFS(G39=$G$4,$H$3,G39=$G$3,$H$2,G39=$G$2,$H$2)</f>
        <v>#N/A</v>
      </c>
      <c r="I39" s="28" t="e" cm="1">
        <f t="array" ref="I39">_xlfn.IFS(G39=$G$4,$I$3,G39=$G$3,$I$2,G39=$G$2,$I$2)</f>
        <v>#N/A</v>
      </c>
      <c r="K39" s="17"/>
    </row>
    <row r="40" spans="3:11" ht="12.5" x14ac:dyDescent="0.25">
      <c r="C40" s="5" t="e">
        <f>VLOOKUP(B40,'Training Interventions'!B:C,2,0)</f>
        <v>#N/A</v>
      </c>
      <c r="E40" s="6" t="e">
        <f>+VLOOKUP(D40,Employees!B:C,2,FALSE)</f>
        <v>#N/A</v>
      </c>
      <c r="F40" s="5" t="e">
        <f>+VLOOKUP(D40,Employees!B:E,4,0)&amp;" "&amp;VLOOKUP(D40,Employees!B:F,5,0)</f>
        <v>#N/A</v>
      </c>
      <c r="G40" s="3"/>
      <c r="H40" s="28" t="e" cm="1">
        <f t="array" ref="H40">_xlfn.IFS(G40=$G$4,$H$3,G40=$G$3,$H$2,G40=$G$2,$H$2)</f>
        <v>#N/A</v>
      </c>
      <c r="I40" s="28" t="e" cm="1">
        <f t="array" ref="I40">_xlfn.IFS(G40=$G$4,$I$3,G40=$G$3,$I$2,G40=$G$2,$I$2)</f>
        <v>#N/A</v>
      </c>
      <c r="K40" s="17"/>
    </row>
    <row r="41" spans="3:11" ht="12.5" x14ac:dyDescent="0.25">
      <c r="C41" s="5" t="e">
        <f>VLOOKUP(B41,'Training Interventions'!B:C,2,0)</f>
        <v>#N/A</v>
      </c>
      <c r="E41" s="6" t="e">
        <f>+VLOOKUP(D41,Employees!B:C,2,FALSE)</f>
        <v>#N/A</v>
      </c>
      <c r="F41" s="5" t="e">
        <f>+VLOOKUP(D41,Employees!B:E,4,0)&amp;" "&amp;VLOOKUP(D41,Employees!B:F,5,0)</f>
        <v>#N/A</v>
      </c>
      <c r="G41" s="3"/>
      <c r="H41" s="28" t="e" cm="1">
        <f t="array" ref="H41">_xlfn.IFS(G41=$G$4,$H$3,G41=$G$3,$H$2,G41=$G$2,$H$2)</f>
        <v>#N/A</v>
      </c>
      <c r="I41" s="28" t="e" cm="1">
        <f t="array" ref="I41">_xlfn.IFS(G41=$G$4,$I$3,G41=$G$3,$I$2,G41=$G$2,$I$2)</f>
        <v>#N/A</v>
      </c>
      <c r="K41" s="17"/>
    </row>
    <row r="42" spans="3:11" ht="12.5" x14ac:dyDescent="0.25">
      <c r="C42" s="5" t="e">
        <f>VLOOKUP(B42,'Training Interventions'!B:C,2,0)</f>
        <v>#N/A</v>
      </c>
      <c r="E42" s="6" t="e">
        <f>+VLOOKUP(D42,Employees!B:C,2,FALSE)</f>
        <v>#N/A</v>
      </c>
      <c r="F42" s="5" t="e">
        <f>+VLOOKUP(D42,Employees!B:E,4,0)&amp;" "&amp;VLOOKUP(D42,Employees!B:F,5,0)</f>
        <v>#N/A</v>
      </c>
      <c r="G42" s="3"/>
      <c r="H42" s="28" t="e" cm="1">
        <f t="array" ref="H42">_xlfn.IFS(G42=$G$4,$H$3,G42=$G$3,$H$2,G42=$G$2,$H$2)</f>
        <v>#N/A</v>
      </c>
      <c r="I42" s="28" t="e" cm="1">
        <f t="array" ref="I42">_xlfn.IFS(G42=$G$4,$I$3,G42=$G$3,$I$2,G42=$G$2,$I$2)</f>
        <v>#N/A</v>
      </c>
      <c r="K42" s="17"/>
    </row>
    <row r="43" spans="3:11" ht="12.5" x14ac:dyDescent="0.25">
      <c r="C43" s="5" t="e">
        <f>VLOOKUP(B43,'Training Interventions'!B:C,2,0)</f>
        <v>#N/A</v>
      </c>
      <c r="E43" s="6" t="e">
        <f>+VLOOKUP(D43,Employees!B:C,2,FALSE)</f>
        <v>#N/A</v>
      </c>
      <c r="F43" s="5" t="e">
        <f>+VLOOKUP(D43,Employees!B:E,4,0)&amp;" "&amp;VLOOKUP(D43,Employees!B:F,5,0)</f>
        <v>#N/A</v>
      </c>
      <c r="G43" s="3"/>
      <c r="H43" s="28" t="e" cm="1">
        <f t="array" ref="H43">_xlfn.IFS(G43=$G$4,$H$3,G43=$G$3,$H$2,G43=$G$2,$H$2)</f>
        <v>#N/A</v>
      </c>
      <c r="I43" s="28" t="e" cm="1">
        <f t="array" ref="I43">_xlfn.IFS(G43=$G$4,$I$3,G43=$G$3,$I$2,G43=$G$2,$I$2)</f>
        <v>#N/A</v>
      </c>
      <c r="K43" s="17"/>
    </row>
    <row r="44" spans="3:11" ht="12.5" x14ac:dyDescent="0.25">
      <c r="C44" s="5" t="e">
        <f>VLOOKUP(B44,'Training Interventions'!B:C,2,0)</f>
        <v>#N/A</v>
      </c>
      <c r="E44" s="6" t="e">
        <f>+VLOOKUP(D44,Employees!B:C,2,FALSE)</f>
        <v>#N/A</v>
      </c>
      <c r="F44" s="5" t="e">
        <f>+VLOOKUP(D44,Employees!B:E,4,0)&amp;" "&amp;VLOOKUP(D44,Employees!B:F,5,0)</f>
        <v>#N/A</v>
      </c>
      <c r="G44" s="3"/>
      <c r="H44" s="28" t="e" cm="1">
        <f t="array" ref="H44">_xlfn.IFS(G44=$G$4,$H$3,G44=$G$3,$H$2,G44=$G$2,$H$2)</f>
        <v>#N/A</v>
      </c>
      <c r="I44" s="28" t="e" cm="1">
        <f t="array" ref="I44">_xlfn.IFS(G44=$G$4,$I$3,G44=$G$3,$I$2,G44=$G$2,$I$2)</f>
        <v>#N/A</v>
      </c>
      <c r="K44" s="17"/>
    </row>
    <row r="45" spans="3:11" ht="12.5" x14ac:dyDescent="0.25">
      <c r="C45" s="5" t="e">
        <f>VLOOKUP(B45,'Training Interventions'!B:C,2,0)</f>
        <v>#N/A</v>
      </c>
      <c r="E45" s="6" t="e">
        <f>+VLOOKUP(D45,Employees!B:C,2,FALSE)</f>
        <v>#N/A</v>
      </c>
      <c r="F45" s="5" t="e">
        <f>+VLOOKUP(D45,Employees!B:E,4,0)&amp;" "&amp;VLOOKUP(D45,Employees!B:F,5,0)</f>
        <v>#N/A</v>
      </c>
      <c r="G45" s="3"/>
      <c r="H45" s="28" t="e" cm="1">
        <f t="array" ref="H45">_xlfn.IFS(G45=$G$4,$H$3,G45=$G$3,$H$2,G45=$G$2,$H$2)</f>
        <v>#N/A</v>
      </c>
      <c r="I45" s="28" t="e" cm="1">
        <f t="array" ref="I45">_xlfn.IFS(G45=$G$4,$I$3,G45=$G$3,$I$2,G45=$G$2,$I$2)</f>
        <v>#N/A</v>
      </c>
      <c r="K45" s="17"/>
    </row>
    <row r="46" spans="3:11" ht="12.5" x14ac:dyDescent="0.25">
      <c r="C46" s="5" t="e">
        <f>VLOOKUP(B46,'Training Interventions'!B:C,2,0)</f>
        <v>#N/A</v>
      </c>
      <c r="E46" s="6" t="e">
        <f>+VLOOKUP(D46,Employees!B:C,2,FALSE)</f>
        <v>#N/A</v>
      </c>
      <c r="F46" s="5" t="e">
        <f>+VLOOKUP(D46,Employees!B:E,4,0)&amp;" "&amp;VLOOKUP(D46,Employees!B:F,5,0)</f>
        <v>#N/A</v>
      </c>
      <c r="G46" s="3"/>
      <c r="H46" s="28" t="e" cm="1">
        <f t="array" ref="H46">_xlfn.IFS(G46=$G$4,$H$3,G46=$G$3,$H$2,G46=$G$2,$H$2)</f>
        <v>#N/A</v>
      </c>
      <c r="I46" s="28" t="e" cm="1">
        <f t="array" ref="I46">_xlfn.IFS(G46=$G$4,$I$3,G46=$G$3,$I$2,G46=$G$2,$I$2)</f>
        <v>#N/A</v>
      </c>
      <c r="K46" s="17"/>
    </row>
    <row r="47" spans="3:11" ht="12.5" x14ac:dyDescent="0.25">
      <c r="C47" s="5" t="e">
        <f>VLOOKUP(B47,'Training Interventions'!B:C,2,0)</f>
        <v>#N/A</v>
      </c>
      <c r="E47" s="6" t="e">
        <f>+VLOOKUP(D47,Employees!B:C,2,FALSE)</f>
        <v>#N/A</v>
      </c>
      <c r="F47" s="5" t="e">
        <f>+VLOOKUP(D47,Employees!B:E,4,0)&amp;" "&amp;VLOOKUP(D47,Employees!B:F,5,0)</f>
        <v>#N/A</v>
      </c>
      <c r="G47" s="3"/>
      <c r="H47" s="28" t="e" cm="1">
        <f t="array" ref="H47">_xlfn.IFS(G47=$G$4,$H$3,G47=$G$3,$H$2,G47=$G$2,$H$2)</f>
        <v>#N/A</v>
      </c>
      <c r="I47" s="28" t="e" cm="1">
        <f t="array" ref="I47">_xlfn.IFS(G47=$G$4,$I$3,G47=$G$3,$I$2,G47=$G$2,$I$2)</f>
        <v>#N/A</v>
      </c>
      <c r="K47" s="17"/>
    </row>
    <row r="48" spans="3:11" ht="12.5" x14ac:dyDescent="0.25">
      <c r="C48" s="5" t="e">
        <f>VLOOKUP(B48,'Training Interventions'!B:C,2,0)</f>
        <v>#N/A</v>
      </c>
      <c r="E48" s="6" t="e">
        <f>+VLOOKUP(D48,Employees!B:C,2,FALSE)</f>
        <v>#N/A</v>
      </c>
      <c r="F48" s="5" t="e">
        <f>+VLOOKUP(D48,Employees!B:E,4,0)&amp;" "&amp;VLOOKUP(D48,Employees!B:F,5,0)</f>
        <v>#N/A</v>
      </c>
      <c r="G48" s="3"/>
      <c r="H48" s="28" t="e" cm="1">
        <f t="array" ref="H48">_xlfn.IFS(G48=$G$4,$H$3,G48=$G$3,$H$2,G48=$G$2,$H$2)</f>
        <v>#N/A</v>
      </c>
      <c r="I48" s="28" t="e" cm="1">
        <f t="array" ref="I48">_xlfn.IFS(G48=$G$4,$I$3,G48=$G$3,$I$2,G48=$G$2,$I$2)</f>
        <v>#N/A</v>
      </c>
      <c r="K48" s="17"/>
    </row>
    <row r="49" spans="3:11" ht="12.5" x14ac:dyDescent="0.25">
      <c r="C49" s="5" t="e">
        <f>VLOOKUP(B49,'Training Interventions'!B:C,2,0)</f>
        <v>#N/A</v>
      </c>
      <c r="E49" s="6" t="e">
        <f>+VLOOKUP(D49,Employees!B:C,2,FALSE)</f>
        <v>#N/A</v>
      </c>
      <c r="F49" s="5" t="e">
        <f>+VLOOKUP(D49,Employees!B:E,4,0)&amp;" "&amp;VLOOKUP(D49,Employees!B:F,5,0)</f>
        <v>#N/A</v>
      </c>
      <c r="G49" s="3"/>
      <c r="H49" s="28" t="e" cm="1">
        <f t="array" ref="H49">_xlfn.IFS(G49=$G$4,$H$3,G49=$G$3,$H$2,G49=$G$2,$H$2)</f>
        <v>#N/A</v>
      </c>
      <c r="I49" s="28" t="e" cm="1">
        <f t="array" ref="I49">_xlfn.IFS(G49=$G$4,$I$3,G49=$G$3,$I$2,G49=$G$2,$I$2)</f>
        <v>#N/A</v>
      </c>
      <c r="K49" s="17"/>
    </row>
    <row r="50" spans="3:11" ht="12.5" x14ac:dyDescent="0.25">
      <c r="C50" s="5" t="e">
        <f>VLOOKUP(B50,'Training Interventions'!B:C,2,0)</f>
        <v>#N/A</v>
      </c>
      <c r="E50" s="6" t="e">
        <f>+VLOOKUP(D50,Employees!B:C,2,FALSE)</f>
        <v>#N/A</v>
      </c>
      <c r="F50" s="5" t="e">
        <f>+VLOOKUP(D50,Employees!B:E,4,0)&amp;" "&amp;VLOOKUP(D50,Employees!B:F,5,0)</f>
        <v>#N/A</v>
      </c>
      <c r="G50" s="3"/>
      <c r="H50" s="28" t="e" cm="1">
        <f t="array" ref="H50">_xlfn.IFS(G50=$G$4,$H$3,G50=$G$3,$H$2,G50=$G$2,$H$2)</f>
        <v>#N/A</v>
      </c>
      <c r="I50" s="28" t="e" cm="1">
        <f t="array" ref="I50">_xlfn.IFS(G50=$G$4,$I$3,G50=$G$3,$I$2,G50=$G$2,$I$2)</f>
        <v>#N/A</v>
      </c>
      <c r="K50" s="17"/>
    </row>
  </sheetData>
  <autoFilter ref="A8:K29" xr:uid="{00000000-0001-0000-0200-000000000000}">
    <filterColumn colId="1">
      <filters>
        <filter val="ATR 03"/>
      </filters>
    </filterColumn>
  </autoFilter>
  <dataValidations count="3">
    <dataValidation type="list" allowBlank="1" showInputMessage="1" showErrorMessage="1" sqref="J9:J50" xr:uid="{CF9F34A9-98FB-450C-959B-B564E8068A4D}">
      <formula1>$J$1:$J$7</formula1>
    </dataValidation>
    <dataValidation type="list" allowBlank="1" showInputMessage="1" showErrorMessage="1" sqref="G9:G50" xr:uid="{E6A6EE3D-D074-4A9D-92AE-1E43995BF44E}">
      <formula1>$G$2:$G$4</formula1>
    </dataValidation>
    <dataValidation type="list" allowBlank="1" showInputMessage="1" showErrorMessage="1" sqref="K9:K50" xr:uid="{8B1621BC-6EEB-4ED7-8DD9-C1319531A19C}">
      <formula1>$K$3:$K$4</formula1>
    </dataValidation>
  </dataValidations>
  <pageMargins left="0.7" right="0.7" top="0.75" bottom="0.75" header="0.3" footer="0.3"/>
  <ignoredErrors>
    <ignoredError sqref="E9" unlockedFormula="1"/>
    <ignoredError sqref="E10:E29" evalError="1" unlocked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Employees</vt:lpstr>
      <vt:lpstr>Training Interventions</vt:lpstr>
      <vt:lpstr>Training Completed and Planned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Warren Doig</dc:creator>
  <cp:lastModifiedBy>Ria Jordaan</cp:lastModifiedBy>
  <cp:lastPrinted>2026-01-14T06:43:58Z</cp:lastPrinted>
  <dcterms:created xsi:type="dcterms:W3CDTF">2014-04-15T15:03:39Z</dcterms:created>
  <dcterms:modified xsi:type="dcterms:W3CDTF">2026-01-26T12:03:21Z</dcterms:modified>
</cp:coreProperties>
</file>